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429-2\обмен\Наталья Сергеевна\2023\Наташа\Прогноз\2023\Уточненный прогноз\"/>
    </mc:Choice>
  </mc:AlternateContent>
  <bookViews>
    <workbookView xWindow="0" yWindow="0" windowWidth="28800" windowHeight="11835"/>
  </bookViews>
  <sheets>
    <sheet name="форма 2п (2)" sheetId="4" r:id="rId1"/>
  </sheets>
  <definedNames>
    <definedName name="_xlnm._FilterDatabase" localSheetId="0" hidden="1">'форма 2п (2)'!$B$7:$O$87</definedName>
    <definedName name="_xlnm.Print_Titles" localSheetId="0">'форма 2п (2)'!$4:$6</definedName>
    <definedName name="_xlnm.Print_Area" localSheetId="0">'форма 2п (2)'!$A$1:$O$107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4" i="4" l="1"/>
  <c r="N84" i="4"/>
  <c r="M84" i="4"/>
  <c r="L84" i="4"/>
  <c r="K84" i="4"/>
  <c r="J84" i="4"/>
  <c r="I84" i="4"/>
  <c r="H84" i="4"/>
  <c r="G84" i="4"/>
  <c r="O80" i="4"/>
  <c r="N80" i="4"/>
  <c r="M80" i="4"/>
  <c r="L80" i="4"/>
  <c r="K80" i="4"/>
  <c r="J80" i="4"/>
  <c r="I80" i="4"/>
  <c r="H80" i="4"/>
  <c r="X70" i="4" l="1"/>
  <c r="W70" i="4"/>
  <c r="V70" i="4"/>
  <c r="U70" i="4"/>
  <c r="T70" i="4"/>
  <c r="S70" i="4"/>
  <c r="R70" i="4"/>
  <c r="Q70" i="4"/>
  <c r="P70" i="4"/>
  <c r="X63" i="4"/>
  <c r="W63" i="4"/>
  <c r="V63" i="4"/>
  <c r="U63" i="4"/>
  <c r="T63" i="4"/>
  <c r="S63" i="4"/>
  <c r="R63" i="4"/>
  <c r="Q63" i="4"/>
  <c r="P63" i="4"/>
  <c r="S62" i="4"/>
  <c r="T62" i="4"/>
  <c r="U62" i="4"/>
  <c r="V62" i="4"/>
  <c r="W62" i="4"/>
  <c r="X62" i="4"/>
  <c r="R62" i="4"/>
  <c r="Q62" i="4"/>
  <c r="P62" i="4"/>
  <c r="T40" i="4" l="1"/>
  <c r="S40" i="4"/>
  <c r="Q51" i="4" l="1"/>
  <c r="R51" i="4"/>
  <c r="S51" i="4"/>
  <c r="T51" i="4"/>
  <c r="U51" i="4"/>
  <c r="V51" i="4"/>
  <c r="W51" i="4"/>
  <c r="X51" i="4"/>
  <c r="Y51" i="4"/>
  <c r="Z51" i="4"/>
  <c r="AA51" i="4"/>
  <c r="P51" i="4"/>
  <c r="Q46" i="4"/>
  <c r="R46" i="4"/>
  <c r="S46" i="4"/>
  <c r="T46" i="4"/>
  <c r="U46" i="4"/>
  <c r="V46" i="4"/>
  <c r="W46" i="4"/>
  <c r="X46" i="4"/>
  <c r="Y46" i="4"/>
  <c r="Z46" i="4"/>
  <c r="AA46" i="4"/>
  <c r="P46" i="4"/>
  <c r="AA40" i="4"/>
  <c r="AA43" i="4"/>
  <c r="Q43" i="4"/>
  <c r="R43" i="4"/>
  <c r="S43" i="4"/>
  <c r="T43" i="4"/>
  <c r="U43" i="4"/>
  <c r="V43" i="4"/>
  <c r="W43" i="4"/>
  <c r="X43" i="4"/>
  <c r="Y43" i="4"/>
  <c r="Z43" i="4"/>
  <c r="P43" i="4"/>
  <c r="X40" i="4"/>
  <c r="Y40" i="4"/>
  <c r="Z40" i="4"/>
  <c r="R40" i="4"/>
  <c r="Q40" i="4"/>
  <c r="U40" i="4"/>
  <c r="V40" i="4"/>
  <c r="W40" i="4"/>
  <c r="P40" i="4"/>
  <c r="X26" i="4" l="1"/>
  <c r="W26" i="4"/>
  <c r="V26" i="4"/>
  <c r="U26" i="4"/>
  <c r="T26" i="4"/>
  <c r="S26" i="4"/>
  <c r="R26" i="4"/>
  <c r="Q26" i="4"/>
  <c r="P26" i="4"/>
  <c r="X23" i="4"/>
  <c r="W23" i="4"/>
  <c r="V23" i="4"/>
  <c r="U23" i="4"/>
  <c r="T23" i="4"/>
  <c r="S23" i="4"/>
  <c r="R23" i="4"/>
  <c r="Q23" i="4"/>
  <c r="P23" i="4"/>
  <c r="X20" i="4" l="1"/>
  <c r="T20" i="4"/>
  <c r="U20" i="4"/>
  <c r="V20" i="4"/>
  <c r="W20" i="4"/>
  <c r="S20" i="4"/>
  <c r="R20" i="4"/>
  <c r="Q20" i="4"/>
  <c r="P20" i="4"/>
  <c r="S33" i="4" l="1"/>
  <c r="T33" i="4"/>
  <c r="U33" i="4"/>
  <c r="R33" i="4"/>
  <c r="Q33" i="4"/>
  <c r="P33" i="4"/>
</calcChain>
</file>

<file path=xl/sharedStrings.xml><?xml version="1.0" encoding="utf-8"?>
<sst xmlns="http://schemas.openxmlformats.org/spreadsheetml/2006/main" count="181" uniqueCount="124">
  <si>
    <t>% к предыдущему году в сопоставимых ценах</t>
  </si>
  <si>
    <t>%</t>
  </si>
  <si>
    <t>Оборот розничной торговли</t>
  </si>
  <si>
    <t>единиц</t>
  </si>
  <si>
    <t>тыс. чел.</t>
  </si>
  <si>
    <t xml:space="preserve">млрд. руб. </t>
  </si>
  <si>
    <t>Инвестиции в основной капитал</t>
  </si>
  <si>
    <t>Индекс физического объема инвестиций в основной капитал</t>
  </si>
  <si>
    <t>Собственные средства</t>
  </si>
  <si>
    <t>Заемные средства других организаций</t>
  </si>
  <si>
    <t>Прочие</t>
  </si>
  <si>
    <t xml:space="preserve"> </t>
  </si>
  <si>
    <t>Уровень зарегистрированной безработицы (на конец года)</t>
  </si>
  <si>
    <t>Численность безработных, зарегистрированных в  государственных учреждениях службы занятости населения (на конец года)</t>
  </si>
  <si>
    <t>чел.</t>
  </si>
  <si>
    <t>Численность детей в дошкольных образовательных учреждениях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</si>
  <si>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</si>
  <si>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</si>
  <si>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</si>
  <si>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</si>
  <si>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учреждениями культурно-досугового типа</t>
  </si>
  <si>
    <t>дошкольными образовательными учреждениями</t>
  </si>
  <si>
    <t>Численность иностранных граждан, прибывших в регион по цели поездки туризм</t>
  </si>
  <si>
    <t>Численность российских граждан, выехавших за границу</t>
  </si>
  <si>
    <t>% к предыдущему году в действующих ценах</t>
  </si>
  <si>
    <t>Среднесписочная численность работников организаций (без внешних совместителей)</t>
  </si>
  <si>
    <t>мест на 1000 детей в возрасте 1-6 лет</t>
  </si>
  <si>
    <t>Показатели</t>
  </si>
  <si>
    <t>Единица измерения</t>
  </si>
  <si>
    <t>отчет</t>
  </si>
  <si>
    <t>оценка</t>
  </si>
  <si>
    <t>прогноз</t>
  </si>
  <si>
    <t>Численность населения (среднегодовая)</t>
  </si>
  <si>
    <t>тыс.чел.</t>
  </si>
  <si>
    <t>% к предыдущему году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</si>
  <si>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</si>
  <si>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</si>
  <si>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</si>
  <si>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</si>
  <si>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</si>
  <si>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</si>
  <si>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 xml:space="preserve">млн. руб. </t>
  </si>
  <si>
    <t>Обрабатывающие производства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</si>
  <si>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</si>
  <si>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</si>
  <si>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</si>
  <si>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</si>
  <si>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базовый</t>
  </si>
  <si>
    <t>консервативный</t>
  </si>
  <si>
    <t>целевой</t>
  </si>
  <si>
    <t>1 вариант</t>
  </si>
  <si>
    <t>2 вариант</t>
  </si>
  <si>
    <t>3 вариант</t>
  </si>
  <si>
    <t>Численность населения трудоспособного возраста</t>
  </si>
  <si>
    <t>Численность населения старше трудоспособного возраста</t>
  </si>
  <si>
    <t>Миграционный прирост (убыль)</t>
  </si>
  <si>
    <t>тыс. чел</t>
  </si>
  <si>
    <t>Количество малых и средних предприятий, включая микропредприятия (на конец года)</t>
  </si>
  <si>
    <t>Привлеченные средства, из них:</t>
  </si>
  <si>
    <t xml:space="preserve">     кредиты банков, в том числе:</t>
  </si>
  <si>
    <t>Бюджетные средства, в том числе:</t>
  </si>
  <si>
    <t xml:space="preserve">     федеральный бюджет</t>
  </si>
  <si>
    <t xml:space="preserve">     бюджеты субъектов Российской Федерации</t>
  </si>
  <si>
    <t xml:space="preserve">     из местных бюджетов</t>
  </si>
  <si>
    <t xml:space="preserve">     кредиты иностранных банков</t>
  </si>
  <si>
    <t>% г/г</t>
  </si>
  <si>
    <t>рублей</t>
  </si>
  <si>
    <t>Общая численность безработных граждан</t>
  </si>
  <si>
    <t>Фонд заработной платы работников организаций</t>
  </si>
  <si>
    <t>Темп роста фонда заработной платы работников организаций</t>
  </si>
  <si>
    <t>Население</t>
  </si>
  <si>
    <t>Производство товаров и услуг</t>
  </si>
  <si>
    <t>Промышленное производство:</t>
  </si>
  <si>
    <t>Объем отгруженных товаров собственного производства, выполненных работ и услуг собственными силами - РАЗДЕЛ: Обрабатывающие производства*</t>
  </si>
  <si>
    <t>Темп роста отгрузки - РАЗДЕЛ: 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</si>
  <si>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РАЗДЕЛ: Обеспечение электрической энергией, газом и паром; кондиционирование воздуха*</t>
  </si>
  <si>
    <t>Темп роста отгрузки - РАЗДЕЛ: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</si>
  <si>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РАЗДЕЛ: Водоснабжение; водоотведение, организация сбора и утилизации отходов, деятельность по ликвидации загрязнений*</t>
  </si>
  <si>
    <t>Темп роста отгрузки - РАЗДЕЛ: 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</si>
  <si>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</si>
  <si>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Объем работ, выполненных по виду экономической деятельности "Строительство"*</t>
  </si>
  <si>
    <t>Индекс производства по виду деятельности "Строительство"</t>
  </si>
  <si>
    <t>Малое и среднее предпринимательство, включая микропредприятия</t>
  </si>
  <si>
    <t>Инвестиции</t>
  </si>
  <si>
    <t xml:space="preserve">Распределение инвестиций 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 </t>
  </si>
  <si>
    <t>Труд и занятость</t>
  </si>
  <si>
    <t>Развитие социальной сферы</t>
  </si>
  <si>
    <t>Туризм</t>
  </si>
  <si>
    <t>Все страны</t>
  </si>
  <si>
    <t xml:space="preserve">   Страны вне СНГ</t>
  </si>
  <si>
    <t xml:space="preserve">   Страны СНГ</t>
  </si>
  <si>
    <t xml:space="preserve">    Страны вне СНГ</t>
  </si>
  <si>
    <t xml:space="preserve">    Страны СНГ</t>
  </si>
  <si>
    <t>* показатели социально-экономического развития города-курорта Пятигорска по данным Управления Федеральной службы государственной статистики по Северо-Кавказскому Федеральному округу, представленным в статистическом бюллетене "Основные показатели социально-экономического положения районов и городов Ставропольского края"</t>
  </si>
  <si>
    <t>в ценах соответствующих лет;
млн. руб.</t>
  </si>
  <si>
    <t>тыс. кв. м. общей площади</t>
  </si>
  <si>
    <t>млн. руб.</t>
  </si>
  <si>
    <t>Номинальная начисленная среднемесячная заработная плата работников организаций</t>
  </si>
  <si>
    <t xml:space="preserve">Индекс потребительских цен </t>
  </si>
  <si>
    <t>Реальная заработная плата работников организаций</t>
  </si>
  <si>
    <t>Прогноз социально-экономического развития города-курорта Пятигорска на 2024 год и период до 2026 года</t>
  </si>
  <si>
    <t xml:space="preserve">               "_____" _______________ 2023 года</t>
  </si>
  <si>
    <t>Ввод в действие жилых домов*</t>
  </si>
  <si>
    <t>Индекс физического объема оборота розничной торговли</t>
  </si>
  <si>
    <t>в т.ч. инвестиции в основной капитал по полному кругу предприятий, за исключением бюджетных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</si>
  <si>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всего*</t>
  </si>
  <si>
    <t>Индекс физического объема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</t>
  </si>
  <si>
    <t xml:space="preserve">Численность рабочей силы** </t>
  </si>
  <si>
    <t>в т.ч. по кругу крупных и средних предприятий*</t>
  </si>
  <si>
    <t>Темп роста номинальной начисленной среднемесячной заработной платы работников организаций</t>
  </si>
  <si>
    <t>учрежд. на 100 тыс. населения</t>
  </si>
  <si>
    <t>Количество российских туристов, посетивших муниципальное образование (резидентов)</t>
  </si>
  <si>
    <t>** с учетом работающих у ИП</t>
  </si>
  <si>
    <t>Торговля</t>
  </si>
  <si>
    <t>СОГЛАСОВАНО</t>
  </si>
  <si>
    <t>ОДОБРЕНО</t>
  </si>
  <si>
    <t>в т.ч. по кругу крупных и средних предприятий</t>
  </si>
  <si>
    <t>С.А.Марченко</t>
  </si>
  <si>
    <t xml:space="preserve">Временно исполняющий
</t>
  </si>
  <si>
    <t xml:space="preserve">полномочия Главы города Пятигорска  </t>
  </si>
  <si>
    <t xml:space="preserve">                                                                                         </t>
  </si>
  <si>
    <t xml:space="preserve">  В.В. Карпова</t>
  </si>
  <si>
    <t xml:space="preserve">Заместитель главы </t>
  </si>
  <si>
    <t>администрации города Пятигорска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</si>
</sst>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0.0"/>
    <numFmt numFmtId="165" formatCode="#,##0.0"/>
    <numFmt numFmtId="166" formatCode="0.0000"/>
    <numFmt numFmtId="167" formatCode="0.00000"/>
    <numFmt numFmtId="168" formatCode="0.000000"/>
    <numFmt numFmtId="169" formatCode="_-* #,##0_р_._-;\-* #,##0_р_._-;_-* &quot;-&quot;??_р_._-;_-@_-"/>
  </numFmts>
  <fonts count="14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indexed="8"/>
      <name val="Arial Cyr"/>
      <family val="2"/>
      <charset val="204"/>
    </font>
    <font>
      <sz val="36"/>
      <name val="Times New Roman"/>
      <family val="1"/>
      <charset val="204"/>
    </font>
    <font>
      <b/>
      <sz val="36"/>
      <name val="Arial Cyr"/>
      <charset val="204"/>
    </font>
    <font>
      <b/>
      <sz val="26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9">
    <xf numFmtId="0" fontId="0" fillId="0" borderId="0" xfId="0"/>
    <xf numFmtId="0" fontId="1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 shrinkToFit="1"/>
    </xf>
    <xf numFmtId="0" fontId="4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9" fontId="4" fillId="0" borderId="0" xfId="1" applyFont="1" applyFill="1"/>
    <xf numFmtId="10" fontId="4" fillId="0" borderId="0" xfId="1" applyNumberFormat="1" applyFont="1" applyFill="1"/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 applyProtection="1">
      <alignment horizontal="centerContinuous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16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 wrapText="1" shrinkToFit="1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 shrinkToFit="1"/>
    </xf>
    <xf numFmtId="164" fontId="1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2" fillId="0" borderId="0" xfId="2" applyFont="1" applyFill="1" applyBorder="1" applyAlignment="1" applyProtection="1">
      <alignment horizontal="center" vertical="center" wrapText="1"/>
      <protection locked="0"/>
    </xf>
    <xf numFmtId="169" fontId="2" fillId="0" borderId="0" xfId="2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9" fillId="0" borderId="0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 applyProtection="1">
      <alignment horizontal="center" vertical="center" wrapText="1" shrinkToFit="1"/>
    </xf>
    <xf numFmtId="2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6"/>
  <sheetViews>
    <sheetView tabSelected="1" view="pageBreakPreview" zoomScale="60" zoomScaleNormal="75" workbookViewId="0">
      <pane ySplit="8" topLeftCell="A69" activePane="bottomLeft" state="frozen"/>
      <selection pane="bottomLeft" activeCell="H80" sqref="H80"/>
    </sheetView>
  </sheetViews>
  <sheetFormatPr defaultColWidth="9.140625" defaultRowHeight="18" x14ac:dyDescent="0.25"/>
  <cols>
    <col min="1" max="1" width="9.140625" style="9"/>
    <col min="2" max="2" width="62.5703125" style="9" customWidth="1"/>
    <col min="3" max="3" width="43.42578125" style="9" customWidth="1"/>
    <col min="4" max="4" width="14.42578125" style="9" customWidth="1"/>
    <col min="5" max="5" width="15.140625" style="9" customWidth="1"/>
    <col min="6" max="6" width="15.28515625" style="9" customWidth="1"/>
    <col min="7" max="7" width="22.140625" style="9" customWidth="1"/>
    <col min="8" max="8" width="16.7109375" style="9" customWidth="1"/>
    <col min="9" max="9" width="16.42578125" style="9" customWidth="1"/>
    <col min="10" max="10" width="21.7109375" style="9" customWidth="1"/>
    <col min="11" max="11" width="18.85546875" style="9" customWidth="1"/>
    <col min="12" max="12" width="18" style="9" customWidth="1"/>
    <col min="13" max="13" width="21.85546875" style="9" customWidth="1"/>
    <col min="14" max="14" width="14.7109375" style="9" customWidth="1"/>
    <col min="15" max="15" width="20.28515625" style="9" customWidth="1"/>
    <col min="16" max="16" width="13" style="9" customWidth="1"/>
    <col min="17" max="17" width="12.140625" style="9" customWidth="1"/>
    <col min="18" max="18" width="13.140625" style="9" customWidth="1"/>
    <col min="19" max="19" width="12.28515625" style="9" customWidth="1"/>
    <col min="20" max="20" width="11.42578125" style="9" customWidth="1"/>
    <col min="21" max="21" width="14.42578125" style="9" customWidth="1"/>
    <col min="22" max="22" width="12.140625" style="9" customWidth="1"/>
    <col min="23" max="23" width="12.28515625" style="9" customWidth="1"/>
    <col min="24" max="24" width="13.42578125" style="9" customWidth="1"/>
    <col min="25" max="25" width="14.28515625" style="9" customWidth="1"/>
    <col min="26" max="26" width="15.42578125" style="9" customWidth="1"/>
    <col min="27" max="27" width="12.7109375" style="9" customWidth="1"/>
    <col min="28" max="28" width="11.5703125" style="9" customWidth="1"/>
    <col min="29" max="29" width="15.28515625" style="9" customWidth="1"/>
    <col min="30" max="16384" width="9.140625" style="9"/>
  </cols>
  <sheetData>
    <row r="1" spans="2:30" ht="45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5"/>
      <c r="P1" s="15"/>
      <c r="Q1" s="15"/>
    </row>
    <row r="2" spans="2:30" ht="61.5" customHeight="1" x14ac:dyDescent="0.25">
      <c r="B2" s="92" t="s">
        <v>100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66"/>
      <c r="Q2" s="66"/>
      <c r="R2" s="41"/>
      <c r="S2" s="42"/>
      <c r="T2" s="43"/>
      <c r="U2" s="42"/>
      <c r="V2" s="42"/>
      <c r="W2" s="42"/>
      <c r="X2" s="42"/>
      <c r="Y2" s="43"/>
      <c r="Z2" s="42"/>
      <c r="AA2" s="42"/>
      <c r="AB2" s="19"/>
      <c r="AC2" s="19"/>
      <c r="AD2" s="19"/>
    </row>
    <row r="3" spans="2:30" x14ac:dyDescent="0.25">
      <c r="B3" s="9" t="s">
        <v>11</v>
      </c>
    </row>
    <row r="4" spans="2:30" ht="18.75" x14ac:dyDescent="0.25">
      <c r="B4" s="93" t="s">
        <v>27</v>
      </c>
      <c r="C4" s="93" t="s">
        <v>28</v>
      </c>
      <c r="D4" s="67" t="s">
        <v>29</v>
      </c>
      <c r="E4" s="1" t="s">
        <v>29</v>
      </c>
      <c r="F4" s="1" t="s">
        <v>30</v>
      </c>
      <c r="G4" s="96" t="s">
        <v>31</v>
      </c>
      <c r="H4" s="97"/>
      <c r="I4" s="97"/>
      <c r="J4" s="97"/>
      <c r="K4" s="97"/>
      <c r="L4" s="97"/>
      <c r="M4" s="97"/>
      <c r="N4" s="97"/>
      <c r="O4" s="98"/>
      <c r="P4" s="45"/>
      <c r="Q4" s="45"/>
    </row>
    <row r="5" spans="2:30" ht="29.25" customHeight="1" x14ac:dyDescent="0.25">
      <c r="B5" s="93"/>
      <c r="C5" s="93"/>
      <c r="D5" s="93">
        <v>2021</v>
      </c>
      <c r="E5" s="93">
        <v>2022</v>
      </c>
      <c r="F5" s="93">
        <v>2023</v>
      </c>
      <c r="G5" s="93">
        <v>2024</v>
      </c>
      <c r="H5" s="94"/>
      <c r="I5" s="94"/>
      <c r="J5" s="93">
        <v>2025</v>
      </c>
      <c r="K5" s="94"/>
      <c r="L5" s="94"/>
      <c r="M5" s="93">
        <v>2026</v>
      </c>
      <c r="N5" s="94"/>
      <c r="O5" s="94"/>
      <c r="P5" s="46"/>
      <c r="Q5" s="46"/>
    </row>
    <row r="6" spans="2:30" ht="37.5" x14ac:dyDescent="0.25">
      <c r="B6" s="93"/>
      <c r="C6" s="93"/>
      <c r="D6" s="93"/>
      <c r="E6" s="93"/>
      <c r="F6" s="93"/>
      <c r="G6" s="67" t="s">
        <v>48</v>
      </c>
      <c r="H6" s="67" t="s">
        <v>47</v>
      </c>
      <c r="I6" s="67" t="s">
        <v>49</v>
      </c>
      <c r="J6" s="67" t="s">
        <v>48</v>
      </c>
      <c r="K6" s="67" t="s">
        <v>47</v>
      </c>
      <c r="L6" s="67" t="s">
        <v>49</v>
      </c>
      <c r="M6" s="67" t="s">
        <v>48</v>
      </c>
      <c r="N6" s="67" t="s">
        <v>47</v>
      </c>
      <c r="O6" s="67" t="s">
        <v>49</v>
      </c>
      <c r="P6" s="47"/>
      <c r="Q6" s="47"/>
    </row>
    <row r="7" spans="2:30" ht="18.75" x14ac:dyDescent="0.25">
      <c r="B7" s="94"/>
      <c r="C7" s="94"/>
      <c r="D7" s="94"/>
      <c r="E7" s="94"/>
      <c r="F7" s="94"/>
      <c r="G7" s="67" t="s">
        <v>50</v>
      </c>
      <c r="H7" s="67" t="s">
        <v>51</v>
      </c>
      <c r="I7" s="67" t="s">
        <v>52</v>
      </c>
      <c r="J7" s="67" t="s">
        <v>50</v>
      </c>
      <c r="K7" s="67" t="s">
        <v>51</v>
      </c>
      <c r="L7" s="67" t="s">
        <v>52</v>
      </c>
      <c r="M7" s="67" t="s">
        <v>50</v>
      </c>
      <c r="N7" s="67" t="s">
        <v>51</v>
      </c>
      <c r="O7" s="67" t="s">
        <v>52</v>
      </c>
      <c r="P7" s="47"/>
      <c r="Q7" s="47"/>
    </row>
    <row r="8" spans="2:30" ht="18.75" x14ac:dyDescent="0.25">
      <c r="B8" s="4" t="s">
        <v>70</v>
      </c>
      <c r="C8" s="2"/>
      <c r="D8" s="1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8"/>
      <c r="Q8" s="48"/>
    </row>
    <row r="9" spans="2:30" ht="32.25" customHeight="1" x14ac:dyDescent="0.25">
      <c r="B9" s="4" t="s">
        <v>32</v>
      </c>
      <c r="C9" s="6" t="s">
        <v>33</v>
      </c>
      <c r="D9" s="11">
        <v>213.9</v>
      </c>
      <c r="E9" s="11">
        <v>214.4</v>
      </c>
      <c r="F9" s="11">
        <v>213.1</v>
      </c>
      <c r="G9" s="11">
        <v>212.4</v>
      </c>
      <c r="H9" s="11">
        <v>212.6</v>
      </c>
      <c r="I9" s="11">
        <v>212.8</v>
      </c>
      <c r="J9" s="11">
        <v>212.5</v>
      </c>
      <c r="K9" s="11">
        <v>212.8</v>
      </c>
      <c r="L9" s="11">
        <v>213.1</v>
      </c>
      <c r="M9" s="11">
        <v>212.6</v>
      </c>
      <c r="N9" s="28">
        <v>213</v>
      </c>
      <c r="O9" s="11">
        <v>213.4</v>
      </c>
      <c r="P9" s="48"/>
      <c r="Q9" s="48"/>
    </row>
    <row r="10" spans="2:30" ht="26.25" customHeight="1" x14ac:dyDescent="0.3">
      <c r="B10" s="12" t="s">
        <v>53</v>
      </c>
      <c r="C10" s="6" t="s">
        <v>33</v>
      </c>
      <c r="D10" s="18">
        <v>132.19999999999999</v>
      </c>
      <c r="E10" s="28">
        <v>130</v>
      </c>
      <c r="F10" s="28">
        <v>129.69999999999999</v>
      </c>
      <c r="G10" s="11">
        <v>129.6</v>
      </c>
      <c r="H10" s="11">
        <v>129.9</v>
      </c>
      <c r="I10" s="11">
        <v>130.19999999999999</v>
      </c>
      <c r="J10" s="11">
        <v>129.9</v>
      </c>
      <c r="K10" s="11">
        <v>130.1</v>
      </c>
      <c r="L10" s="11">
        <v>130.30000000000001</v>
      </c>
      <c r="M10" s="28">
        <v>130</v>
      </c>
      <c r="N10" s="11">
        <v>130.19999999999999</v>
      </c>
      <c r="O10" s="11">
        <v>130.4</v>
      </c>
      <c r="P10" s="43"/>
      <c r="Q10" s="43"/>
    </row>
    <row r="11" spans="2:30" ht="37.5" x14ac:dyDescent="0.3">
      <c r="B11" s="12" t="s">
        <v>54</v>
      </c>
      <c r="C11" s="6" t="s">
        <v>33</v>
      </c>
      <c r="D11" s="18">
        <v>47.5</v>
      </c>
      <c r="E11" s="18">
        <v>47.5</v>
      </c>
      <c r="F11" s="11">
        <v>47.7</v>
      </c>
      <c r="G11" s="11">
        <v>47.7</v>
      </c>
      <c r="H11" s="11">
        <v>47.8</v>
      </c>
      <c r="I11" s="11">
        <v>47.9</v>
      </c>
      <c r="J11" s="11">
        <v>47.7</v>
      </c>
      <c r="K11" s="11">
        <v>47.9</v>
      </c>
      <c r="L11" s="28">
        <v>48</v>
      </c>
      <c r="M11" s="11">
        <v>47.8</v>
      </c>
      <c r="N11" s="28">
        <v>48</v>
      </c>
      <c r="O11" s="11">
        <v>48.1</v>
      </c>
      <c r="P11" s="49"/>
      <c r="Q11" s="49"/>
    </row>
    <row r="12" spans="2:30" ht="37.5" x14ac:dyDescent="0.25">
      <c r="B12" s="7" t="s">
        <v>35</v>
      </c>
      <c r="C12" s="6" t="s">
        <v>36</v>
      </c>
      <c r="D12" s="11">
        <v>7.6</v>
      </c>
      <c r="E12" s="11">
        <v>7.8</v>
      </c>
      <c r="F12" s="18">
        <v>7.9</v>
      </c>
      <c r="G12" s="18">
        <v>7.6</v>
      </c>
      <c r="H12" s="28">
        <v>8</v>
      </c>
      <c r="I12" s="11">
        <v>8.1</v>
      </c>
      <c r="J12" s="11">
        <v>7.8</v>
      </c>
      <c r="K12" s="11">
        <v>8.1</v>
      </c>
      <c r="L12" s="11">
        <v>8.3000000000000007</v>
      </c>
      <c r="M12" s="11">
        <v>7.9</v>
      </c>
      <c r="N12" s="11">
        <v>8.3000000000000007</v>
      </c>
      <c r="O12" s="11">
        <v>8.4</v>
      </c>
      <c r="P12" s="43"/>
      <c r="Q12" s="43"/>
    </row>
    <row r="13" spans="2:30" ht="37.5" x14ac:dyDescent="0.25">
      <c r="B13" s="7" t="s">
        <v>37</v>
      </c>
      <c r="C13" s="6" t="s">
        <v>38</v>
      </c>
      <c r="D13" s="11">
        <v>13.8</v>
      </c>
      <c r="E13" s="28">
        <v>10.7</v>
      </c>
      <c r="F13" s="18">
        <v>9.1</v>
      </c>
      <c r="G13" s="18">
        <v>10.4</v>
      </c>
      <c r="H13" s="11">
        <v>9.1</v>
      </c>
      <c r="I13" s="28">
        <v>9</v>
      </c>
      <c r="J13" s="11">
        <v>10.3</v>
      </c>
      <c r="K13" s="11">
        <v>9.1</v>
      </c>
      <c r="L13" s="28">
        <v>9</v>
      </c>
      <c r="M13" s="11">
        <v>10.199999999999999</v>
      </c>
      <c r="N13" s="28">
        <v>9</v>
      </c>
      <c r="O13" s="11">
        <v>8.9</v>
      </c>
      <c r="P13" s="42"/>
      <c r="Q13" s="42"/>
    </row>
    <row r="14" spans="2:30" ht="26.25" customHeight="1" x14ac:dyDescent="0.25">
      <c r="B14" s="7" t="s">
        <v>39</v>
      </c>
      <c r="C14" s="6" t="s">
        <v>40</v>
      </c>
      <c r="D14" s="11">
        <v>-6.2</v>
      </c>
      <c r="E14" s="28">
        <v>-2.9</v>
      </c>
      <c r="F14" s="61">
        <v>-1.2</v>
      </c>
      <c r="G14" s="61">
        <v>-2.8</v>
      </c>
      <c r="H14" s="28">
        <v>-1.1000000000000001</v>
      </c>
      <c r="I14" s="28">
        <v>-0.9</v>
      </c>
      <c r="J14" s="28">
        <v>-2.5</v>
      </c>
      <c r="K14" s="28">
        <v>-1</v>
      </c>
      <c r="L14" s="28">
        <v>-0.7</v>
      </c>
      <c r="M14" s="28">
        <v>-2.2999999999999998</v>
      </c>
      <c r="N14" s="28">
        <v>-0.7</v>
      </c>
      <c r="O14" s="28">
        <v>-0.5</v>
      </c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2:30" ht="27.75" customHeight="1" x14ac:dyDescent="0.25">
      <c r="B15" s="7" t="s">
        <v>55</v>
      </c>
      <c r="C15" s="6" t="s">
        <v>56</v>
      </c>
      <c r="D15" s="11">
        <v>0.08</v>
      </c>
      <c r="E15" s="11">
        <v>-1.5</v>
      </c>
      <c r="F15" s="18">
        <v>-0.4</v>
      </c>
      <c r="G15" s="18">
        <v>-0.4</v>
      </c>
      <c r="H15" s="11">
        <v>-0.3</v>
      </c>
      <c r="I15" s="11">
        <v>0.2</v>
      </c>
      <c r="J15" s="11">
        <v>-0.3</v>
      </c>
      <c r="K15" s="11">
        <v>0.2</v>
      </c>
      <c r="L15" s="11">
        <v>0.4</v>
      </c>
      <c r="M15" s="11">
        <v>-0.2</v>
      </c>
      <c r="N15" s="11">
        <v>0.4</v>
      </c>
      <c r="O15" s="11">
        <v>0.5</v>
      </c>
      <c r="P15" s="42"/>
      <c r="Q15" s="42"/>
    </row>
    <row r="16" spans="2:30" ht="18.75" x14ac:dyDescent="0.25">
      <c r="B16" s="4" t="s">
        <v>71</v>
      </c>
      <c r="C16" s="6"/>
      <c r="D16" s="10"/>
      <c r="E16" s="11"/>
      <c r="F16" s="18"/>
      <c r="G16" s="18"/>
      <c r="H16" s="11"/>
      <c r="I16" s="3"/>
      <c r="J16" s="11"/>
      <c r="K16" s="11"/>
      <c r="L16" s="3"/>
      <c r="M16" s="11"/>
      <c r="N16" s="11"/>
      <c r="O16" s="3"/>
      <c r="P16" s="48"/>
      <c r="Q16" s="48"/>
    </row>
    <row r="17" spans="2:26" ht="18.75" x14ac:dyDescent="0.25">
      <c r="B17" s="4" t="s">
        <v>72</v>
      </c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8"/>
      <c r="Q17" s="48"/>
      <c r="R17" s="48"/>
      <c r="S17" s="48"/>
    </row>
    <row r="18" spans="2:26" ht="18.75" x14ac:dyDescent="0.25">
      <c r="B18" s="7" t="s">
        <v>42</v>
      </c>
      <c r="C18" s="2"/>
      <c r="D18" s="1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8"/>
      <c r="Q18" s="63"/>
      <c r="R18" s="63"/>
      <c r="S18" s="63"/>
      <c r="T18" s="63"/>
    </row>
    <row r="19" spans="2:26" ht="82.5" customHeight="1" x14ac:dyDescent="0.25">
      <c r="B19" s="7" t="s">
        <v>73</v>
      </c>
      <c r="C19" s="2" t="s">
        <v>41</v>
      </c>
      <c r="D19" s="69">
        <v>9860.7000000000007</v>
      </c>
      <c r="E19" s="69">
        <v>11155.8</v>
      </c>
      <c r="F19" s="74">
        <v>11942.6</v>
      </c>
      <c r="G19" s="75">
        <v>12826.4</v>
      </c>
      <c r="H19" s="75">
        <v>12921.9</v>
      </c>
      <c r="I19" s="28">
        <v>13017.4</v>
      </c>
      <c r="J19" s="11">
        <v>13826.8</v>
      </c>
      <c r="K19" s="28">
        <v>14059</v>
      </c>
      <c r="L19" s="27">
        <v>14267.1</v>
      </c>
      <c r="M19" s="11">
        <v>15015.9</v>
      </c>
      <c r="N19" s="11">
        <v>15352.4</v>
      </c>
      <c r="O19" s="11">
        <v>15693.8</v>
      </c>
      <c r="P19" s="50"/>
      <c r="Q19" s="50"/>
    </row>
    <row r="20" spans="2:26" ht="37.5" x14ac:dyDescent="0.25">
      <c r="B20" s="7" t="s">
        <v>74</v>
      </c>
      <c r="C20" s="2" t="s">
        <v>24</v>
      </c>
      <c r="D20" s="28">
        <v>117</v>
      </c>
      <c r="E20" s="11">
        <v>113.1</v>
      </c>
      <c r="F20" s="28">
        <v>107.1</v>
      </c>
      <c r="G20" s="28">
        <v>107.4</v>
      </c>
      <c r="H20" s="28">
        <v>108.2</v>
      </c>
      <c r="I20" s="28">
        <v>109</v>
      </c>
      <c r="J20" s="28">
        <v>107.8</v>
      </c>
      <c r="K20" s="28">
        <v>108.8</v>
      </c>
      <c r="L20" s="11">
        <v>109.6</v>
      </c>
      <c r="M20" s="28">
        <v>108.6</v>
      </c>
      <c r="N20" s="28">
        <v>109.2</v>
      </c>
      <c r="O20" s="28">
        <v>110</v>
      </c>
      <c r="P20" s="81">
        <f>G19/F19*100</f>
        <v>107.40039857317501</v>
      </c>
      <c r="Q20" s="81">
        <f>H19/F19*100</f>
        <v>108.20005693902499</v>
      </c>
      <c r="R20" s="81">
        <f>I19/F19*100</f>
        <v>108.99971530487498</v>
      </c>
      <c r="S20" s="81">
        <f>J19/G19*100</f>
        <v>107.79953845194285</v>
      </c>
      <c r="T20" s="81">
        <f t="shared" ref="T20:X20" si="0">K19/H19*100</f>
        <v>108.79978950463942</v>
      </c>
      <c r="U20" s="81">
        <f t="shared" si="0"/>
        <v>109.60022738795767</v>
      </c>
      <c r="V20" s="81">
        <f t="shared" si="0"/>
        <v>108.59996528480922</v>
      </c>
      <c r="W20" s="81">
        <f t="shared" si="0"/>
        <v>109.19980083932002</v>
      </c>
      <c r="X20" s="81">
        <f t="shared" si="0"/>
        <v>109.99992990867101</v>
      </c>
    </row>
    <row r="21" spans="2:26" ht="37.5" x14ac:dyDescent="0.25">
      <c r="B21" s="7" t="s">
        <v>45</v>
      </c>
      <c r="C21" s="6"/>
      <c r="D21" s="26"/>
      <c r="E21" s="10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51"/>
      <c r="Q21" s="51"/>
    </row>
    <row r="22" spans="2:26" ht="93.75" x14ac:dyDescent="0.25">
      <c r="B22" s="7" t="s">
        <v>75</v>
      </c>
      <c r="C22" s="6" t="s">
        <v>41</v>
      </c>
      <c r="D22" s="28">
        <v>12940</v>
      </c>
      <c r="E22" s="28">
        <v>13241.4</v>
      </c>
      <c r="F22" s="11">
        <v>14955.5</v>
      </c>
      <c r="G22" s="28">
        <v>16181.9</v>
      </c>
      <c r="H22" s="28">
        <v>16750.2</v>
      </c>
      <c r="I22" s="28">
        <v>16929.599999999999</v>
      </c>
      <c r="J22" s="28">
        <v>17686.8</v>
      </c>
      <c r="K22" s="28">
        <v>18894.2</v>
      </c>
      <c r="L22" s="28">
        <v>19265.900000000001</v>
      </c>
      <c r="M22" s="28">
        <v>19473.099999999999</v>
      </c>
      <c r="N22" s="28">
        <v>21388.2</v>
      </c>
      <c r="O22" s="28">
        <v>22040.2</v>
      </c>
      <c r="P22" s="50"/>
      <c r="Q22" s="50"/>
    </row>
    <row r="23" spans="2:26" ht="56.25" x14ac:dyDescent="0.25">
      <c r="B23" s="7" t="s">
        <v>76</v>
      </c>
      <c r="C23" s="6" t="s">
        <v>24</v>
      </c>
      <c r="D23" s="11">
        <v>87.8</v>
      </c>
      <c r="E23" s="11">
        <v>102.3</v>
      </c>
      <c r="F23" s="11">
        <v>112.9</v>
      </c>
      <c r="G23" s="11">
        <v>108.2</v>
      </c>
      <c r="H23" s="28">
        <v>112</v>
      </c>
      <c r="I23" s="28">
        <v>113.2</v>
      </c>
      <c r="J23" s="11">
        <v>109.3</v>
      </c>
      <c r="K23" s="11">
        <v>112.8</v>
      </c>
      <c r="L23" s="28">
        <v>113.8</v>
      </c>
      <c r="M23" s="11">
        <v>110.1</v>
      </c>
      <c r="N23" s="28">
        <v>113.2</v>
      </c>
      <c r="O23" s="28">
        <v>114.4</v>
      </c>
      <c r="P23" s="81">
        <f>G22/F22*100</f>
        <v>108.20032763866136</v>
      </c>
      <c r="Q23" s="81">
        <f>H22/F22*100</f>
        <v>112.00026746013172</v>
      </c>
      <c r="R23" s="81">
        <f t="shared" ref="R23:X23" si="1">I22/F22*100</f>
        <v>113.19982615091438</v>
      </c>
      <c r="S23" s="81">
        <f t="shared" si="1"/>
        <v>109.2998967982746</v>
      </c>
      <c r="T23" s="81">
        <f t="shared" si="1"/>
        <v>112.799847166004</v>
      </c>
      <c r="U23" s="81">
        <f t="shared" si="1"/>
        <v>113.80008978357435</v>
      </c>
      <c r="V23" s="81">
        <f t="shared" si="1"/>
        <v>110.09962231720831</v>
      </c>
      <c r="W23" s="81">
        <f t="shared" si="1"/>
        <v>113.19981793354575</v>
      </c>
      <c r="X23" s="81">
        <f t="shared" si="1"/>
        <v>114.40005398138679</v>
      </c>
      <c r="Y23" s="43"/>
    </row>
    <row r="24" spans="2:26" ht="56.25" x14ac:dyDescent="0.25">
      <c r="B24" s="7" t="s">
        <v>46</v>
      </c>
      <c r="C24" s="2"/>
      <c r="D24" s="28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51"/>
      <c r="Q24" s="51"/>
    </row>
    <row r="25" spans="2:26" ht="112.5" x14ac:dyDescent="0.25">
      <c r="B25" s="7" t="s">
        <v>77</v>
      </c>
      <c r="C25" s="2" t="s">
        <v>41</v>
      </c>
      <c r="D25" s="11">
        <v>1158.2</v>
      </c>
      <c r="E25" s="11">
        <v>1250.7</v>
      </c>
      <c r="F25" s="28">
        <v>1620</v>
      </c>
      <c r="G25" s="11">
        <v>1947.2</v>
      </c>
      <c r="H25" s="11">
        <v>1986.1</v>
      </c>
      <c r="I25" s="11">
        <v>2008.8</v>
      </c>
      <c r="J25" s="11">
        <v>2363.9</v>
      </c>
      <c r="K25" s="11">
        <v>2450.9</v>
      </c>
      <c r="L25" s="11">
        <v>2500.9</v>
      </c>
      <c r="M25" s="11">
        <v>2881.7</v>
      </c>
      <c r="N25" s="28">
        <v>3044</v>
      </c>
      <c r="O25" s="11">
        <v>3121.2</v>
      </c>
      <c r="P25" s="50"/>
      <c r="Q25" s="50"/>
    </row>
    <row r="26" spans="2:26" ht="75" x14ac:dyDescent="0.25">
      <c r="B26" s="7" t="s">
        <v>78</v>
      </c>
      <c r="C26" s="2" t="s">
        <v>24</v>
      </c>
      <c r="D26" s="11">
        <v>109.3</v>
      </c>
      <c r="E26" s="28">
        <v>108</v>
      </c>
      <c r="F26" s="76">
        <v>129.5</v>
      </c>
      <c r="G26" s="76">
        <v>120.2</v>
      </c>
      <c r="H26" s="76">
        <v>122.6</v>
      </c>
      <c r="I26" s="28">
        <v>124</v>
      </c>
      <c r="J26" s="11">
        <v>121.4</v>
      </c>
      <c r="K26" s="11">
        <v>123.4</v>
      </c>
      <c r="L26" s="11">
        <v>124.5</v>
      </c>
      <c r="M26" s="11">
        <v>121.9</v>
      </c>
      <c r="N26" s="11">
        <v>124.2</v>
      </c>
      <c r="O26" s="28">
        <v>124.8</v>
      </c>
      <c r="P26" s="81">
        <f>G25/F25*100</f>
        <v>120.19753086419753</v>
      </c>
      <c r="Q26" s="81">
        <f>H25/F25*100</f>
        <v>122.59876543209876</v>
      </c>
      <c r="R26" s="81">
        <f t="shared" ref="R26:X26" si="2">I25/F25*100</f>
        <v>124</v>
      </c>
      <c r="S26" s="81">
        <f t="shared" si="2"/>
        <v>121.39995891536566</v>
      </c>
      <c r="T26" s="81">
        <f t="shared" si="2"/>
        <v>123.40264840642465</v>
      </c>
      <c r="U26" s="81">
        <f t="shared" si="2"/>
        <v>124.49721226602948</v>
      </c>
      <c r="V26" s="81">
        <f t="shared" si="2"/>
        <v>121.9044798849359</v>
      </c>
      <c r="W26" s="81">
        <f t="shared" si="2"/>
        <v>124.19927373617854</v>
      </c>
      <c r="X26" s="81">
        <f t="shared" si="2"/>
        <v>124.80307089447797</v>
      </c>
    </row>
    <row r="27" spans="2:26" ht="18.75" x14ac:dyDescent="0.25">
      <c r="B27" s="4" t="s">
        <v>79</v>
      </c>
      <c r="C27" s="2"/>
      <c r="D27" s="25"/>
      <c r="E27" s="10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51"/>
      <c r="Q27" s="51"/>
    </row>
    <row r="28" spans="2:26" ht="37.5" x14ac:dyDescent="0.25">
      <c r="B28" s="4" t="s">
        <v>80</v>
      </c>
      <c r="C28" s="29" t="s">
        <v>94</v>
      </c>
      <c r="D28" s="11">
        <v>2242.3000000000002</v>
      </c>
      <c r="E28" s="11">
        <v>2171.4</v>
      </c>
      <c r="F28" s="18">
        <v>2874.3</v>
      </c>
      <c r="G28" s="18">
        <v>2470.5</v>
      </c>
      <c r="H28" s="11">
        <v>3029.7</v>
      </c>
      <c r="I28" s="11">
        <v>3118.5</v>
      </c>
      <c r="J28" s="11">
        <v>2647.8</v>
      </c>
      <c r="K28" s="11">
        <v>3283.9</v>
      </c>
      <c r="L28" s="11">
        <v>3405.3</v>
      </c>
      <c r="M28" s="11">
        <v>2828.5</v>
      </c>
      <c r="N28" s="11">
        <v>3584.1</v>
      </c>
      <c r="O28" s="11">
        <v>3742.2</v>
      </c>
      <c r="P28" s="42"/>
      <c r="Q28" s="42"/>
    </row>
    <row r="29" spans="2:26" ht="37.5" x14ac:dyDescent="0.25">
      <c r="B29" s="4" t="s">
        <v>81</v>
      </c>
      <c r="C29" s="2" t="s">
        <v>0</v>
      </c>
      <c r="D29" s="28">
        <v>70</v>
      </c>
      <c r="E29" s="11">
        <v>91.8</v>
      </c>
      <c r="F29" s="18">
        <v>125.8</v>
      </c>
      <c r="G29" s="18">
        <v>81.7</v>
      </c>
      <c r="H29" s="11">
        <v>100.2</v>
      </c>
      <c r="I29" s="11">
        <v>103.1</v>
      </c>
      <c r="J29" s="11">
        <v>102.5</v>
      </c>
      <c r="K29" s="28">
        <v>104</v>
      </c>
      <c r="L29" s="11">
        <v>104.8</v>
      </c>
      <c r="M29" s="11">
        <v>102.5</v>
      </c>
      <c r="N29" s="11">
        <v>104.6</v>
      </c>
      <c r="O29" s="11">
        <v>105.5</v>
      </c>
      <c r="P29" s="42"/>
      <c r="Q29" s="42"/>
    </row>
    <row r="30" spans="2:26" ht="36" customHeight="1" x14ac:dyDescent="0.25">
      <c r="B30" s="5" t="s">
        <v>102</v>
      </c>
      <c r="C30" s="29" t="s">
        <v>95</v>
      </c>
      <c r="D30" s="11">
        <v>155.4</v>
      </c>
      <c r="E30" s="11">
        <v>115.2</v>
      </c>
      <c r="F30" s="18">
        <v>139.69999999999999</v>
      </c>
      <c r="G30" s="11">
        <v>121.7</v>
      </c>
      <c r="H30" s="11">
        <v>141.4</v>
      </c>
      <c r="I30" s="11">
        <v>145.4</v>
      </c>
      <c r="J30" s="11">
        <v>124.7</v>
      </c>
      <c r="K30" s="11">
        <v>143.4</v>
      </c>
      <c r="L30" s="11">
        <v>149.1</v>
      </c>
      <c r="M30" s="11">
        <v>127.2</v>
      </c>
      <c r="N30" s="11">
        <v>147.4</v>
      </c>
      <c r="O30" s="11">
        <v>156.6</v>
      </c>
      <c r="P30" s="42"/>
      <c r="Q30" s="42"/>
    </row>
    <row r="31" spans="2:26" ht="30" customHeight="1" x14ac:dyDescent="0.25">
      <c r="B31" s="4" t="s">
        <v>113</v>
      </c>
      <c r="C31" s="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58"/>
      <c r="Q31" s="58"/>
      <c r="R31" s="58"/>
      <c r="S31" s="58"/>
      <c r="T31" s="58"/>
      <c r="U31" s="60"/>
      <c r="V31" s="59"/>
      <c r="W31" s="59"/>
      <c r="X31" s="59"/>
      <c r="Y31" s="60"/>
      <c r="Z31" s="60"/>
    </row>
    <row r="32" spans="2:26" ht="30" customHeight="1" x14ac:dyDescent="0.25">
      <c r="B32" s="4" t="s">
        <v>98</v>
      </c>
      <c r="C32" s="2" t="s">
        <v>34</v>
      </c>
      <c r="D32" s="28">
        <v>109.3</v>
      </c>
      <c r="E32" s="28">
        <v>110.4</v>
      </c>
      <c r="F32" s="28">
        <v>104.6</v>
      </c>
      <c r="G32" s="28">
        <v>108</v>
      </c>
      <c r="H32" s="11">
        <v>107.7</v>
      </c>
      <c r="I32" s="27">
        <v>107</v>
      </c>
      <c r="J32" s="27">
        <v>104.4</v>
      </c>
      <c r="K32" s="27">
        <v>104.2</v>
      </c>
      <c r="L32" s="27">
        <v>104.2</v>
      </c>
      <c r="M32" s="27">
        <v>104.1</v>
      </c>
      <c r="N32" s="27">
        <v>103.9</v>
      </c>
      <c r="O32" s="27">
        <v>103.9</v>
      </c>
      <c r="P32" s="58"/>
      <c r="Q32" s="58"/>
      <c r="R32" s="58"/>
      <c r="S32" s="58"/>
      <c r="T32" s="58"/>
      <c r="U32" s="60"/>
      <c r="V32" s="59"/>
      <c r="W32" s="59"/>
      <c r="X32" s="59"/>
      <c r="Y32" s="60"/>
      <c r="Z32" s="59"/>
    </row>
    <row r="33" spans="2:30" ht="26.25" customHeight="1" x14ac:dyDescent="0.25">
      <c r="B33" s="5" t="s">
        <v>2</v>
      </c>
      <c r="C33" s="29" t="s">
        <v>96</v>
      </c>
      <c r="D33" s="17">
        <v>125187.4</v>
      </c>
      <c r="E33" s="17">
        <v>135176.79999999999</v>
      </c>
      <c r="F33" s="17">
        <v>155456</v>
      </c>
      <c r="G33" s="17">
        <v>178433.3</v>
      </c>
      <c r="H33" s="17">
        <v>180564.2</v>
      </c>
      <c r="I33" s="17">
        <v>181487.9</v>
      </c>
      <c r="J33" s="17">
        <v>196530</v>
      </c>
      <c r="K33" s="17">
        <v>203199.7</v>
      </c>
      <c r="L33" s="17">
        <v>206886.8</v>
      </c>
      <c r="M33" s="17">
        <v>216453.8</v>
      </c>
      <c r="N33" s="17">
        <v>228436.7</v>
      </c>
      <c r="O33" s="17">
        <v>235591.1</v>
      </c>
      <c r="P33" s="77">
        <f>G33*J32*J34/10</f>
        <v>196530005.28599998</v>
      </c>
      <c r="Q33" s="77">
        <f>H33*K32*K34/10</f>
        <v>203199728.11200002</v>
      </c>
      <c r="R33" s="77">
        <f>I33*L32*L34/10</f>
        <v>206886768.62920001</v>
      </c>
      <c r="S33" s="78">
        <f>J33*M32*M34/10</f>
        <v>216453818.34</v>
      </c>
      <c r="T33" s="78">
        <f t="shared" ref="T33:U33" si="3">K33*N32*N34/10</f>
        <v>228436696.34060001</v>
      </c>
      <c r="U33" s="78">
        <f t="shared" si="3"/>
        <v>235591102.17919999</v>
      </c>
      <c r="V33" s="40"/>
      <c r="W33" s="40"/>
      <c r="X33" s="40"/>
      <c r="Y33" s="39"/>
    </row>
    <row r="34" spans="2:30" ht="37.5" x14ac:dyDescent="0.25">
      <c r="B34" s="5" t="s">
        <v>103</v>
      </c>
      <c r="C34" s="30" t="s">
        <v>0</v>
      </c>
      <c r="D34" s="28">
        <v>111.3</v>
      </c>
      <c r="E34" s="17">
        <v>97.8</v>
      </c>
      <c r="F34" s="27">
        <v>110</v>
      </c>
      <c r="G34" s="11">
        <v>105.4</v>
      </c>
      <c r="H34" s="28">
        <v>107.8</v>
      </c>
      <c r="I34" s="28">
        <v>109.1</v>
      </c>
      <c r="J34" s="28">
        <v>105.5</v>
      </c>
      <c r="K34" s="28">
        <v>108</v>
      </c>
      <c r="L34" s="11">
        <v>109.4</v>
      </c>
      <c r="M34" s="28">
        <v>105.8</v>
      </c>
      <c r="N34" s="11">
        <v>108.2</v>
      </c>
      <c r="O34" s="28">
        <v>109.6</v>
      </c>
      <c r="P34" s="43"/>
      <c r="Q34" s="43"/>
    </row>
    <row r="35" spans="2:30" ht="45" customHeight="1" x14ac:dyDescent="0.25">
      <c r="B35" s="4" t="s">
        <v>82</v>
      </c>
      <c r="C35" s="2"/>
      <c r="D35" s="26"/>
      <c r="E35" s="10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51"/>
      <c r="Q35" s="51"/>
    </row>
    <row r="36" spans="2:30" ht="37.5" x14ac:dyDescent="0.25">
      <c r="B36" s="7" t="s">
        <v>57</v>
      </c>
      <c r="C36" s="6" t="s">
        <v>3</v>
      </c>
      <c r="D36" s="11">
        <v>2765</v>
      </c>
      <c r="E36" s="11">
        <v>2605</v>
      </c>
      <c r="F36" s="11">
        <v>2582</v>
      </c>
      <c r="G36" s="11">
        <v>2578</v>
      </c>
      <c r="H36" s="11">
        <v>2596</v>
      </c>
      <c r="I36" s="11">
        <v>2608</v>
      </c>
      <c r="J36" s="11">
        <v>2597</v>
      </c>
      <c r="K36" s="11">
        <v>2612</v>
      </c>
      <c r="L36" s="11">
        <v>2620</v>
      </c>
      <c r="M36" s="11">
        <v>2607</v>
      </c>
      <c r="N36" s="11">
        <v>2616</v>
      </c>
      <c r="O36" s="11">
        <v>2632</v>
      </c>
      <c r="P36" s="42"/>
      <c r="Q36" s="42"/>
    </row>
    <row r="37" spans="2:30" ht="56.25" x14ac:dyDescent="0.25">
      <c r="B37" s="7" t="s">
        <v>44</v>
      </c>
      <c r="C37" s="31" t="s">
        <v>4</v>
      </c>
      <c r="D37" s="11">
        <v>16.649999999999999</v>
      </c>
      <c r="E37" s="35">
        <v>16.23</v>
      </c>
      <c r="F37" s="35">
        <v>16.52</v>
      </c>
      <c r="G37" s="11">
        <v>16.5</v>
      </c>
      <c r="H37" s="35">
        <v>16.61</v>
      </c>
      <c r="I37" s="35">
        <v>16.690000000000001</v>
      </c>
      <c r="J37" s="35">
        <v>16.62</v>
      </c>
      <c r="K37" s="35">
        <v>16.71</v>
      </c>
      <c r="L37" s="35">
        <v>16.77</v>
      </c>
      <c r="M37" s="35">
        <v>16.68</v>
      </c>
      <c r="N37" s="35">
        <v>16.739999999999998</v>
      </c>
      <c r="O37" s="35">
        <v>16.84</v>
      </c>
      <c r="P37" s="55"/>
      <c r="Q37" s="55"/>
    </row>
    <row r="38" spans="2:30" ht="37.5" x14ac:dyDescent="0.25">
      <c r="B38" s="7" t="s">
        <v>43</v>
      </c>
      <c r="C38" s="6" t="s">
        <v>5</v>
      </c>
      <c r="D38" s="11">
        <v>94.1</v>
      </c>
      <c r="E38" s="28">
        <v>115.2</v>
      </c>
      <c r="F38" s="11">
        <v>122.1</v>
      </c>
      <c r="G38" s="11">
        <v>129.80000000000001</v>
      </c>
      <c r="H38" s="11">
        <v>132.6</v>
      </c>
      <c r="I38" s="11">
        <v>135.80000000000001</v>
      </c>
      <c r="J38" s="11">
        <v>137.9</v>
      </c>
      <c r="K38" s="28">
        <v>141</v>
      </c>
      <c r="L38" s="28">
        <v>144.5</v>
      </c>
      <c r="M38" s="28">
        <v>147</v>
      </c>
      <c r="N38" s="80">
        <v>150.69999999999999</v>
      </c>
      <c r="O38" s="28">
        <v>154.9</v>
      </c>
      <c r="P38" s="42"/>
      <c r="Q38" s="42"/>
    </row>
    <row r="39" spans="2:30" ht="30" customHeight="1" x14ac:dyDescent="0.25">
      <c r="B39" s="4" t="s">
        <v>83</v>
      </c>
      <c r="C39" s="2"/>
      <c r="D39" s="26"/>
      <c r="E39" s="10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51"/>
      <c r="Q39" s="51"/>
    </row>
    <row r="40" spans="2:30" ht="39.75" customHeight="1" x14ac:dyDescent="0.25">
      <c r="B40" s="5" t="s">
        <v>6</v>
      </c>
      <c r="C40" s="2" t="s">
        <v>94</v>
      </c>
      <c r="D40" s="6">
        <v>16521.2</v>
      </c>
      <c r="E40" s="6">
        <v>19958.7</v>
      </c>
      <c r="F40" s="6">
        <v>20514.7</v>
      </c>
      <c r="G40" s="6">
        <v>21381.4</v>
      </c>
      <c r="H40" s="56">
        <v>22273</v>
      </c>
      <c r="I40" s="6">
        <v>25110.400000000001</v>
      </c>
      <c r="J40" s="56">
        <v>22463</v>
      </c>
      <c r="K40" s="6">
        <v>24612.7</v>
      </c>
      <c r="L40" s="6">
        <v>28962.400000000001</v>
      </c>
      <c r="M40" s="6">
        <v>23527.9</v>
      </c>
      <c r="N40" s="6">
        <v>27173.7</v>
      </c>
      <c r="O40" s="6">
        <v>32929.4</v>
      </c>
      <c r="P40" s="70">
        <f>D41+D51</f>
        <v>16521.2</v>
      </c>
      <c r="Q40" s="70">
        <f t="shared" ref="Q40:W40" si="4">E41+E51</f>
        <v>19958.7</v>
      </c>
      <c r="R40" s="70">
        <f>F41+F51</f>
        <v>20514.7</v>
      </c>
      <c r="S40" s="70">
        <f>G41+G51</f>
        <v>21381.4</v>
      </c>
      <c r="T40" s="70">
        <f>H41+H51</f>
        <v>22273</v>
      </c>
      <c r="U40" s="70">
        <f t="shared" si="4"/>
        <v>25110.400000000001</v>
      </c>
      <c r="V40" s="70">
        <f t="shared" si="4"/>
        <v>22463</v>
      </c>
      <c r="W40" s="70">
        <f t="shared" si="4"/>
        <v>24612.7</v>
      </c>
      <c r="X40" s="70">
        <f t="shared" ref="X40" si="5">L41+L51</f>
        <v>28962.400000000001</v>
      </c>
      <c r="Y40" s="70">
        <f t="shared" ref="Y40" si="6">M41+M51</f>
        <v>23527.899999999998</v>
      </c>
      <c r="Z40" s="70">
        <f t="shared" ref="Z40:AA40" si="7">N41+N51</f>
        <v>27173.7</v>
      </c>
      <c r="AA40" s="70">
        <f t="shared" si="7"/>
        <v>32929.4</v>
      </c>
    </row>
    <row r="41" spans="2:30" ht="39.75" customHeight="1" x14ac:dyDescent="0.25">
      <c r="B41" s="5" t="s">
        <v>104</v>
      </c>
      <c r="C41" s="2" t="s">
        <v>94</v>
      </c>
      <c r="D41" s="56">
        <v>13967</v>
      </c>
      <c r="E41" s="6">
        <v>17483.900000000001</v>
      </c>
      <c r="F41" s="61">
        <v>19276</v>
      </c>
      <c r="G41" s="6">
        <v>19318.5</v>
      </c>
      <c r="H41" s="6">
        <v>19918.5</v>
      </c>
      <c r="I41" s="6">
        <v>22552.9</v>
      </c>
      <c r="J41" s="6">
        <v>19686.7</v>
      </c>
      <c r="K41" s="6">
        <v>20914.5</v>
      </c>
      <c r="L41" s="6">
        <v>24808.2</v>
      </c>
      <c r="M41" s="6">
        <v>20317.599999999999</v>
      </c>
      <c r="N41" s="6">
        <v>22515</v>
      </c>
      <c r="O41" s="6">
        <v>27446.7</v>
      </c>
      <c r="P41" s="70"/>
      <c r="Q41" s="70"/>
    </row>
    <row r="42" spans="2:30" ht="39.75" customHeight="1" x14ac:dyDescent="0.25">
      <c r="B42" s="5" t="s">
        <v>7</v>
      </c>
      <c r="C42" s="2" t="s">
        <v>0</v>
      </c>
      <c r="D42" s="6">
        <v>97.6</v>
      </c>
      <c r="E42" s="61">
        <v>105</v>
      </c>
      <c r="F42" s="18">
        <v>95.9</v>
      </c>
      <c r="G42" s="6">
        <v>98.6</v>
      </c>
      <c r="H42" s="6">
        <v>103.2</v>
      </c>
      <c r="I42" s="6">
        <v>116.4</v>
      </c>
      <c r="J42" s="6">
        <v>100.4</v>
      </c>
      <c r="K42" s="6">
        <v>105.6</v>
      </c>
      <c r="L42" s="6">
        <v>110.3</v>
      </c>
      <c r="M42" s="6">
        <v>100.5</v>
      </c>
      <c r="N42" s="56">
        <v>106</v>
      </c>
      <c r="O42" s="6">
        <v>109.1</v>
      </c>
      <c r="P42" s="70"/>
      <c r="Q42" s="70"/>
    </row>
    <row r="43" spans="2:30" ht="93.75" x14ac:dyDescent="0.25">
      <c r="B43" s="4" t="s">
        <v>105</v>
      </c>
      <c r="C43" s="2" t="s">
        <v>41</v>
      </c>
      <c r="D43" s="6">
        <v>4983.8999999999996</v>
      </c>
      <c r="E43" s="6">
        <v>5042.2</v>
      </c>
      <c r="F43" s="18">
        <v>4034.3</v>
      </c>
      <c r="G43" s="6">
        <v>4404.6000000000004</v>
      </c>
      <c r="H43" s="6">
        <v>4804.5</v>
      </c>
      <c r="I43" s="6">
        <v>5053.8</v>
      </c>
      <c r="J43" s="6">
        <v>5216.8</v>
      </c>
      <c r="K43" s="6">
        <v>6168.9</v>
      </c>
      <c r="L43" s="6">
        <v>6695.3</v>
      </c>
      <c r="M43" s="6">
        <v>5801.9</v>
      </c>
      <c r="N43" s="6">
        <v>7314.4</v>
      </c>
      <c r="O43" s="6">
        <v>8206.2000000000007</v>
      </c>
      <c r="P43" s="44">
        <f>D46+D47</f>
        <v>4983.8999999999996</v>
      </c>
      <c r="Q43" s="44">
        <f t="shared" ref="Q43:AA43" si="8">E46+E47</f>
        <v>5042.2</v>
      </c>
      <c r="R43" s="44">
        <f t="shared" si="8"/>
        <v>4034.3</v>
      </c>
      <c r="S43" s="44">
        <f t="shared" si="8"/>
        <v>4404.6000000000004</v>
      </c>
      <c r="T43" s="44">
        <f t="shared" si="8"/>
        <v>4804.5</v>
      </c>
      <c r="U43" s="44">
        <f t="shared" si="8"/>
        <v>5053.8</v>
      </c>
      <c r="V43" s="44">
        <f t="shared" si="8"/>
        <v>5216.7999999999993</v>
      </c>
      <c r="W43" s="44">
        <f t="shared" si="8"/>
        <v>6168.9</v>
      </c>
      <c r="X43" s="44">
        <f t="shared" si="8"/>
        <v>6695.3</v>
      </c>
      <c r="Y43" s="44">
        <f t="shared" si="8"/>
        <v>5801.9</v>
      </c>
      <c r="Z43" s="44">
        <f t="shared" si="8"/>
        <v>7314.4000000000005</v>
      </c>
      <c r="AA43" s="44">
        <f t="shared" si="8"/>
        <v>8206.2000000000007</v>
      </c>
      <c r="AB43" s="44"/>
    </row>
    <row r="44" spans="2:30" ht="112.5" x14ac:dyDescent="0.25">
      <c r="B44" s="4" t="s">
        <v>106</v>
      </c>
      <c r="C44" s="2" t="s">
        <v>0</v>
      </c>
      <c r="D44" s="6">
        <v>91.1</v>
      </c>
      <c r="E44" s="6">
        <v>95.9</v>
      </c>
      <c r="F44" s="18">
        <v>76.099999999999994</v>
      </c>
      <c r="G44" s="6">
        <v>103.8</v>
      </c>
      <c r="H44" s="6">
        <v>113.2</v>
      </c>
      <c r="I44" s="6">
        <v>119.1</v>
      </c>
      <c r="J44" s="6">
        <v>113.2</v>
      </c>
      <c r="K44" s="6">
        <v>122.8</v>
      </c>
      <c r="L44" s="6">
        <v>126.7</v>
      </c>
      <c r="M44" s="6">
        <v>106.7</v>
      </c>
      <c r="N44" s="6">
        <v>113.8</v>
      </c>
      <c r="O44" s="6">
        <v>120.5</v>
      </c>
      <c r="P44" s="70"/>
      <c r="Q44" s="70"/>
    </row>
    <row r="45" spans="2:30" ht="82.5" customHeight="1" x14ac:dyDescent="0.25">
      <c r="B45" s="23" t="s">
        <v>84</v>
      </c>
      <c r="C45" s="6"/>
      <c r="D45" s="6"/>
      <c r="E45" s="6"/>
      <c r="F45" s="62"/>
      <c r="G45" s="6"/>
      <c r="H45" s="62"/>
      <c r="I45" s="17"/>
      <c r="J45" s="6"/>
      <c r="K45" s="62"/>
      <c r="L45" s="17"/>
      <c r="M45" s="6"/>
      <c r="N45" s="62"/>
      <c r="O45" s="17"/>
      <c r="P45" s="70"/>
      <c r="Q45" s="70"/>
    </row>
    <row r="46" spans="2:30" ht="28.5" customHeight="1" x14ac:dyDescent="0.25">
      <c r="B46" s="8" t="s">
        <v>8</v>
      </c>
      <c r="C46" s="6" t="s">
        <v>96</v>
      </c>
      <c r="D46" s="6">
        <v>2281.8000000000002</v>
      </c>
      <c r="E46" s="56">
        <v>2200</v>
      </c>
      <c r="F46" s="56">
        <v>2486</v>
      </c>
      <c r="G46" s="56">
        <v>2089.1999999999998</v>
      </c>
      <c r="H46" s="56">
        <v>2167.1</v>
      </c>
      <c r="I46" s="56">
        <v>2193.4</v>
      </c>
      <c r="J46" s="56">
        <v>2171.1999999999998</v>
      </c>
      <c r="K46" s="56">
        <v>2175.8000000000002</v>
      </c>
      <c r="L46" s="56">
        <v>2237.1999999999998</v>
      </c>
      <c r="M46" s="56">
        <v>2311.1</v>
      </c>
      <c r="N46" s="56">
        <v>2345.8000000000002</v>
      </c>
      <c r="O46" s="56">
        <v>2403.1999999999998</v>
      </c>
      <c r="P46" s="71">
        <f>D48+D49+D50+D51+D55</f>
        <v>2702.1</v>
      </c>
      <c r="Q46" s="71">
        <f t="shared" ref="Q46:AA46" si="9">E48+E49+E50+E51+E55</f>
        <v>2842.2000000000003</v>
      </c>
      <c r="R46" s="71">
        <f t="shared" si="9"/>
        <v>1548.3000000000002</v>
      </c>
      <c r="S46" s="71">
        <f t="shared" si="9"/>
        <v>2315.4</v>
      </c>
      <c r="T46" s="71">
        <f t="shared" si="9"/>
        <v>2637.4</v>
      </c>
      <c r="U46" s="71">
        <f t="shared" si="9"/>
        <v>2860.4</v>
      </c>
      <c r="V46" s="71">
        <f t="shared" si="9"/>
        <v>3045.6</v>
      </c>
      <c r="W46" s="71">
        <f t="shared" si="9"/>
        <v>3993.1</v>
      </c>
      <c r="X46" s="71">
        <f t="shared" si="9"/>
        <v>4458.1000000000004</v>
      </c>
      <c r="Y46" s="71">
        <f t="shared" si="9"/>
        <v>3490.8</v>
      </c>
      <c r="Z46" s="71">
        <f t="shared" si="9"/>
        <v>4968.5999999999995</v>
      </c>
      <c r="AA46" s="71">
        <f t="shared" si="9"/>
        <v>5803</v>
      </c>
      <c r="AB46" s="19"/>
      <c r="AC46" s="19"/>
      <c r="AD46" s="19"/>
    </row>
    <row r="47" spans="2:30" ht="24.75" customHeight="1" x14ac:dyDescent="0.25">
      <c r="B47" s="8" t="s">
        <v>58</v>
      </c>
      <c r="C47" s="6" t="s">
        <v>96</v>
      </c>
      <c r="D47" s="6">
        <v>2702.1</v>
      </c>
      <c r="E47" s="6">
        <v>2842.2</v>
      </c>
      <c r="F47" s="56">
        <v>1548.3</v>
      </c>
      <c r="G47" s="56">
        <v>2315.4</v>
      </c>
      <c r="H47" s="56">
        <v>2637.4</v>
      </c>
      <c r="I47" s="56">
        <v>2860.4</v>
      </c>
      <c r="J47" s="56">
        <v>3045.6</v>
      </c>
      <c r="K47" s="56">
        <v>3993.1</v>
      </c>
      <c r="L47" s="56">
        <v>4458.1000000000004</v>
      </c>
      <c r="M47" s="56">
        <v>3490.8</v>
      </c>
      <c r="N47" s="56">
        <v>4968.6000000000004</v>
      </c>
      <c r="O47" s="56">
        <v>5803</v>
      </c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19"/>
      <c r="AC47" s="19"/>
      <c r="AD47" s="19"/>
    </row>
    <row r="48" spans="2:30" ht="30" customHeight="1" x14ac:dyDescent="0.25">
      <c r="B48" s="7" t="s">
        <v>59</v>
      </c>
      <c r="C48" s="6" t="s">
        <v>96</v>
      </c>
      <c r="D48" s="17">
        <v>10.8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70"/>
      <c r="Q48" s="70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2:30" ht="26.25" customHeight="1" x14ac:dyDescent="0.25">
      <c r="B49" s="7" t="s">
        <v>64</v>
      </c>
      <c r="C49" s="6" t="s">
        <v>96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70"/>
      <c r="Q49" s="70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2:30" ht="24" customHeight="1" x14ac:dyDescent="0.3">
      <c r="B50" s="7" t="s">
        <v>9</v>
      </c>
      <c r="C50" s="6" t="s">
        <v>96</v>
      </c>
      <c r="D50" s="6">
        <v>0.7</v>
      </c>
      <c r="E50" s="6">
        <v>208.6</v>
      </c>
      <c r="F50" s="82">
        <v>163.19999999999999</v>
      </c>
      <c r="G50" s="6">
        <v>111.2</v>
      </c>
      <c r="H50" s="6">
        <v>134.6</v>
      </c>
      <c r="I50" s="6">
        <v>146.80000000000001</v>
      </c>
      <c r="J50" s="6">
        <v>137.19999999999999</v>
      </c>
      <c r="K50" s="6">
        <v>156.30000000000001</v>
      </c>
      <c r="L50" s="6">
        <v>162.80000000000001</v>
      </c>
      <c r="M50" s="6">
        <v>143.19999999999999</v>
      </c>
      <c r="N50" s="6">
        <v>166</v>
      </c>
      <c r="O50" s="6">
        <v>172.2</v>
      </c>
      <c r="P50" s="70"/>
      <c r="Q50" s="70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2:30" ht="27.75" customHeight="1" x14ac:dyDescent="0.25">
      <c r="B51" s="7" t="s">
        <v>60</v>
      </c>
      <c r="C51" s="6" t="s">
        <v>96</v>
      </c>
      <c r="D51" s="6">
        <v>2554.1999999999998</v>
      </c>
      <c r="E51" s="6">
        <v>2474.8000000000002</v>
      </c>
      <c r="F51" s="6">
        <v>1238.7</v>
      </c>
      <c r="G51" s="6">
        <v>2062.9</v>
      </c>
      <c r="H51" s="6">
        <v>2354.5</v>
      </c>
      <c r="I51" s="6">
        <v>2557.5</v>
      </c>
      <c r="J51" s="6">
        <v>2776.3</v>
      </c>
      <c r="K51" s="6">
        <v>3698.2</v>
      </c>
      <c r="L51" s="6">
        <v>4154.2</v>
      </c>
      <c r="M51" s="6">
        <v>3210.3</v>
      </c>
      <c r="N51" s="6">
        <v>4658.7</v>
      </c>
      <c r="O51" s="6">
        <v>5482.7</v>
      </c>
      <c r="P51" s="19">
        <f>F52+F53+F54</f>
        <v>1238.7</v>
      </c>
      <c r="Q51" s="19">
        <f t="shared" ref="Q51:AA51" si="10">G52+G53+G54</f>
        <v>2062.9</v>
      </c>
      <c r="R51" s="19">
        <f t="shared" si="10"/>
        <v>2354.5</v>
      </c>
      <c r="S51" s="19">
        <f t="shared" si="10"/>
        <v>2557.5</v>
      </c>
      <c r="T51" s="19">
        <f t="shared" si="10"/>
        <v>2776.2999999999997</v>
      </c>
      <c r="U51" s="19">
        <f t="shared" si="10"/>
        <v>3698.2</v>
      </c>
      <c r="V51" s="19">
        <f t="shared" si="10"/>
        <v>4154.2</v>
      </c>
      <c r="W51" s="19">
        <f t="shared" si="10"/>
        <v>3210.3</v>
      </c>
      <c r="X51" s="19">
        <f t="shared" si="10"/>
        <v>4658.7</v>
      </c>
      <c r="Y51" s="19">
        <f t="shared" si="10"/>
        <v>5482.7</v>
      </c>
      <c r="Z51" s="19">
        <f t="shared" si="10"/>
        <v>0</v>
      </c>
      <c r="AA51" s="19">
        <f t="shared" si="10"/>
        <v>0</v>
      </c>
      <c r="AB51" s="19"/>
      <c r="AC51" s="19"/>
      <c r="AD51" s="19"/>
    </row>
    <row r="52" spans="2:30" ht="24.75" customHeight="1" x14ac:dyDescent="0.3">
      <c r="B52" s="8" t="s">
        <v>61</v>
      </c>
      <c r="C52" s="6" t="s">
        <v>96</v>
      </c>
      <c r="D52" s="6">
        <v>2217.6999999999998</v>
      </c>
      <c r="E52" s="56">
        <v>854</v>
      </c>
      <c r="F52" s="83">
        <v>417.6</v>
      </c>
      <c r="G52" s="6">
        <v>1184.3</v>
      </c>
      <c r="H52" s="6">
        <v>1406.8</v>
      </c>
      <c r="I52" s="6">
        <v>1499.6</v>
      </c>
      <c r="J52" s="6">
        <v>1684.7</v>
      </c>
      <c r="K52" s="6">
        <v>2189.4</v>
      </c>
      <c r="L52" s="6">
        <v>2462.3000000000002</v>
      </c>
      <c r="M52" s="6">
        <v>1823.2</v>
      </c>
      <c r="N52" s="6">
        <v>2758.7</v>
      </c>
      <c r="O52" s="6">
        <v>3257.8</v>
      </c>
      <c r="P52" s="70"/>
      <c r="Q52" s="70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2:30" ht="26.25" customHeight="1" x14ac:dyDescent="0.3">
      <c r="B53" s="8" t="s">
        <v>62</v>
      </c>
      <c r="C53" s="6" t="s">
        <v>96</v>
      </c>
      <c r="D53" s="6">
        <v>293.39999999999998</v>
      </c>
      <c r="E53" s="6">
        <v>1550.5</v>
      </c>
      <c r="F53" s="83">
        <v>781.8</v>
      </c>
      <c r="G53" s="6">
        <v>819.8</v>
      </c>
      <c r="H53" s="6">
        <v>875.9</v>
      </c>
      <c r="I53" s="6">
        <v>981.4</v>
      </c>
      <c r="J53" s="56">
        <v>1017</v>
      </c>
      <c r="K53" s="6">
        <v>1405.3</v>
      </c>
      <c r="L53" s="6">
        <v>1578.6</v>
      </c>
      <c r="M53" s="6">
        <v>1305.8</v>
      </c>
      <c r="N53" s="6">
        <v>1770</v>
      </c>
      <c r="O53" s="6">
        <v>2083.6999999999998</v>
      </c>
      <c r="P53" s="70"/>
      <c r="Q53" s="70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2:30" ht="27.75" customHeight="1" x14ac:dyDescent="0.25">
      <c r="B54" s="8" t="s">
        <v>63</v>
      </c>
      <c r="C54" s="6" t="s">
        <v>96</v>
      </c>
      <c r="D54" s="6">
        <v>43.1</v>
      </c>
      <c r="E54" s="6">
        <v>70.3</v>
      </c>
      <c r="F54" s="31">
        <v>39.299999999999997</v>
      </c>
      <c r="G54" s="6">
        <v>58.8</v>
      </c>
      <c r="H54" s="6">
        <v>71.8</v>
      </c>
      <c r="I54" s="6">
        <v>76.5</v>
      </c>
      <c r="J54" s="6">
        <v>74.599999999999994</v>
      </c>
      <c r="K54" s="6">
        <v>103.5</v>
      </c>
      <c r="L54" s="6">
        <v>113.3</v>
      </c>
      <c r="M54" s="6">
        <v>81.3</v>
      </c>
      <c r="N54" s="56">
        <v>130</v>
      </c>
      <c r="O54" s="6">
        <v>141.19999999999999</v>
      </c>
      <c r="P54" s="70"/>
      <c r="Q54" s="70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2:30" ht="30" customHeight="1" x14ac:dyDescent="0.25">
      <c r="B55" s="7" t="s">
        <v>10</v>
      </c>
      <c r="C55" s="6" t="s">
        <v>96</v>
      </c>
      <c r="D55" s="6">
        <v>136.4</v>
      </c>
      <c r="E55" s="6">
        <v>158.80000000000001</v>
      </c>
      <c r="F55" s="57">
        <v>146.4</v>
      </c>
      <c r="G55" s="6">
        <v>141.30000000000001</v>
      </c>
      <c r="H55" s="6">
        <v>148.30000000000001</v>
      </c>
      <c r="I55" s="6">
        <v>156.1</v>
      </c>
      <c r="J55" s="6">
        <v>132.1</v>
      </c>
      <c r="K55" s="6">
        <v>138.6</v>
      </c>
      <c r="L55" s="6">
        <v>141.1</v>
      </c>
      <c r="M55" s="6">
        <v>137.30000000000001</v>
      </c>
      <c r="N55" s="6">
        <v>143.9</v>
      </c>
      <c r="O55" s="6">
        <v>148.1</v>
      </c>
      <c r="P55" s="70"/>
      <c r="Q55" s="70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2:30" ht="28.5" customHeight="1" x14ac:dyDescent="0.25">
      <c r="B56" s="4" t="s">
        <v>85</v>
      </c>
      <c r="C56" s="2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52"/>
      <c r="Q56" s="52"/>
    </row>
    <row r="57" spans="2:30" ht="28.5" customHeight="1" x14ac:dyDescent="0.25">
      <c r="B57" s="4" t="s">
        <v>107</v>
      </c>
      <c r="C57" s="2" t="s">
        <v>4</v>
      </c>
      <c r="D57" s="27">
        <v>99.7</v>
      </c>
      <c r="E57" s="11">
        <v>101.2</v>
      </c>
      <c r="F57" s="11">
        <v>103.8</v>
      </c>
      <c r="G57" s="28">
        <v>105</v>
      </c>
      <c r="H57" s="11">
        <v>105.1</v>
      </c>
      <c r="I57" s="28">
        <v>105.4</v>
      </c>
      <c r="J57" s="11">
        <v>105.6</v>
      </c>
      <c r="K57" s="11">
        <v>105.9</v>
      </c>
      <c r="L57" s="28">
        <v>106.2</v>
      </c>
      <c r="M57" s="11">
        <v>106.1</v>
      </c>
      <c r="N57" s="11">
        <v>106.5</v>
      </c>
      <c r="O57" s="28">
        <v>106.8</v>
      </c>
      <c r="P57" s="52"/>
      <c r="Q57" s="52"/>
    </row>
    <row r="58" spans="2:30" ht="39.75" customHeight="1" x14ac:dyDescent="0.25">
      <c r="B58" s="5" t="s">
        <v>25</v>
      </c>
      <c r="C58" s="29" t="s">
        <v>4</v>
      </c>
      <c r="D58" s="28">
        <v>58.6</v>
      </c>
      <c r="E58" s="28">
        <v>57.9</v>
      </c>
      <c r="F58" s="28">
        <v>58.2</v>
      </c>
      <c r="G58" s="28">
        <v>58</v>
      </c>
      <c r="H58" s="28">
        <v>58.3</v>
      </c>
      <c r="I58" s="28">
        <v>58.4</v>
      </c>
      <c r="J58" s="28">
        <v>58.1</v>
      </c>
      <c r="K58" s="28">
        <v>58.4</v>
      </c>
      <c r="L58" s="28">
        <v>58.6</v>
      </c>
      <c r="M58" s="28">
        <v>58.2</v>
      </c>
      <c r="N58" s="28">
        <v>58.6</v>
      </c>
      <c r="O58" s="28">
        <v>58.8</v>
      </c>
      <c r="P58" s="52"/>
      <c r="Q58" s="52"/>
    </row>
    <row r="59" spans="2:30" ht="39.75" customHeight="1" x14ac:dyDescent="0.25">
      <c r="B59" s="5" t="s">
        <v>108</v>
      </c>
      <c r="C59" s="29" t="s">
        <v>4</v>
      </c>
      <c r="D59" s="28">
        <v>35.700000000000003</v>
      </c>
      <c r="E59" s="28">
        <v>34.4</v>
      </c>
      <c r="F59" s="28">
        <v>34.700000000000003</v>
      </c>
      <c r="G59" s="28">
        <v>34.5</v>
      </c>
      <c r="H59" s="28">
        <v>34.700000000000003</v>
      </c>
      <c r="I59" s="28">
        <v>34.799999999999997</v>
      </c>
      <c r="J59" s="28">
        <v>34.5</v>
      </c>
      <c r="K59" s="28">
        <v>34.799999999999997</v>
      </c>
      <c r="L59" s="28">
        <v>34.9</v>
      </c>
      <c r="M59" s="28">
        <v>34.6</v>
      </c>
      <c r="N59" s="28">
        <v>34.9</v>
      </c>
      <c r="O59" s="28">
        <v>35</v>
      </c>
      <c r="P59" s="52"/>
      <c r="Q59" s="52"/>
    </row>
    <row r="60" spans="2:30" ht="37.5" x14ac:dyDescent="0.25">
      <c r="B60" s="8" t="s">
        <v>97</v>
      </c>
      <c r="C60" s="6" t="s">
        <v>66</v>
      </c>
      <c r="D60" s="28">
        <v>33619.9</v>
      </c>
      <c r="E60" s="11">
        <v>37911.300000000003</v>
      </c>
      <c r="F60" s="28">
        <v>42498.7</v>
      </c>
      <c r="G60" s="28">
        <v>47029.1</v>
      </c>
      <c r="H60" s="28">
        <v>47299.6</v>
      </c>
      <c r="I60" s="28">
        <v>47475.3</v>
      </c>
      <c r="J60" s="28">
        <v>50200.9</v>
      </c>
      <c r="K60" s="28">
        <v>50656.1</v>
      </c>
      <c r="L60" s="28">
        <v>51280.6</v>
      </c>
      <c r="M60" s="28">
        <v>53433.9</v>
      </c>
      <c r="N60" s="28">
        <v>54031.5</v>
      </c>
      <c r="O60" s="28">
        <v>55096.3</v>
      </c>
      <c r="P60" s="50"/>
      <c r="Q60" s="50"/>
    </row>
    <row r="61" spans="2:30" ht="32.25" customHeight="1" x14ac:dyDescent="0.25">
      <c r="B61" s="8" t="s">
        <v>108</v>
      </c>
      <c r="C61" s="6" t="s">
        <v>66</v>
      </c>
      <c r="D61" s="28">
        <v>43534.8</v>
      </c>
      <c r="E61" s="11">
        <v>48553.8</v>
      </c>
      <c r="F61" s="28">
        <v>55967.7</v>
      </c>
      <c r="G61" s="28">
        <v>61452.5</v>
      </c>
      <c r="H61" s="28">
        <v>61564.5</v>
      </c>
      <c r="I61" s="28">
        <v>62488.3</v>
      </c>
      <c r="J61" s="28">
        <v>64955.3</v>
      </c>
      <c r="K61" s="28">
        <v>65258.400000000001</v>
      </c>
      <c r="L61" s="28">
        <v>66650</v>
      </c>
      <c r="M61" s="28">
        <v>68592.7</v>
      </c>
      <c r="N61" s="28">
        <v>68977.7</v>
      </c>
      <c r="O61" s="28">
        <v>70649</v>
      </c>
      <c r="P61" s="50"/>
      <c r="Q61" s="50"/>
    </row>
    <row r="62" spans="2:30" ht="56.25" x14ac:dyDescent="0.25">
      <c r="B62" s="8" t="s">
        <v>109</v>
      </c>
      <c r="C62" s="11" t="s">
        <v>65</v>
      </c>
      <c r="D62" s="28">
        <v>100.6</v>
      </c>
      <c r="E62" s="28">
        <v>112.8</v>
      </c>
      <c r="F62" s="28">
        <v>112.1</v>
      </c>
      <c r="G62" s="28">
        <v>110.7</v>
      </c>
      <c r="H62" s="28">
        <v>111.3</v>
      </c>
      <c r="I62" s="28">
        <v>111.7</v>
      </c>
      <c r="J62" s="28">
        <v>106.7</v>
      </c>
      <c r="K62" s="28">
        <v>107.1</v>
      </c>
      <c r="L62" s="28">
        <v>108</v>
      </c>
      <c r="M62" s="28">
        <v>106.4</v>
      </c>
      <c r="N62" s="28">
        <v>106.7</v>
      </c>
      <c r="O62" s="28">
        <v>107.4</v>
      </c>
      <c r="P62" s="43">
        <f>G60/F60*100</f>
        <v>110.66009077924737</v>
      </c>
      <c r="Q62" s="43">
        <f>H60/F60*100</f>
        <v>111.29658083659031</v>
      </c>
      <c r="R62" s="9">
        <f>I60/F60*100</f>
        <v>111.71000524721934</v>
      </c>
      <c r="S62" s="9">
        <f t="shared" ref="S62:X62" si="11">J60/G60*100</f>
        <v>106.74433489052524</v>
      </c>
      <c r="T62" s="9">
        <f t="shared" si="11"/>
        <v>107.09625451378024</v>
      </c>
      <c r="U62" s="9">
        <f t="shared" si="11"/>
        <v>108.01532586418621</v>
      </c>
      <c r="V62" s="9">
        <f t="shared" si="11"/>
        <v>106.44012358344173</v>
      </c>
      <c r="W62" s="9">
        <f t="shared" si="11"/>
        <v>106.66336334617155</v>
      </c>
      <c r="X62" s="9">
        <f t="shared" si="11"/>
        <v>107.44082557536379</v>
      </c>
    </row>
    <row r="63" spans="2:30" ht="35.25" customHeight="1" x14ac:dyDescent="0.25">
      <c r="B63" s="8" t="s">
        <v>116</v>
      </c>
      <c r="C63" s="11" t="s">
        <v>65</v>
      </c>
      <c r="D63" s="28">
        <v>113.4</v>
      </c>
      <c r="E63" s="28">
        <v>111.5</v>
      </c>
      <c r="F63" s="28">
        <v>115.3</v>
      </c>
      <c r="G63" s="28">
        <v>109.8</v>
      </c>
      <c r="H63" s="28">
        <v>110</v>
      </c>
      <c r="I63" s="28">
        <v>111.6</v>
      </c>
      <c r="J63" s="28">
        <v>105.7</v>
      </c>
      <c r="K63" s="28">
        <v>106</v>
      </c>
      <c r="L63" s="28">
        <v>106.6</v>
      </c>
      <c r="M63" s="28">
        <v>105.6</v>
      </c>
      <c r="N63" s="28">
        <v>105.7</v>
      </c>
      <c r="O63" s="28">
        <v>106</v>
      </c>
      <c r="P63" s="43">
        <f>G61/F61*100</f>
        <v>109.79993817862803</v>
      </c>
      <c r="Q63" s="43">
        <f>H61/F61*100</f>
        <v>110.00005360234564</v>
      </c>
      <c r="R63" s="9">
        <f>I61/F61*100</f>
        <v>111.650648499045</v>
      </c>
      <c r="S63" s="9">
        <f t="shared" ref="S63" si="12">J61/G61*100</f>
        <v>105.70001220454823</v>
      </c>
      <c r="T63" s="9">
        <f t="shared" ref="T63" si="13">K61/H61*100</f>
        <v>106.00004872938138</v>
      </c>
      <c r="U63" s="9">
        <f t="shared" ref="U63" si="14">L61/I61*100</f>
        <v>106.65996674577481</v>
      </c>
      <c r="V63" s="9">
        <f t="shared" ref="V63" si="15">M61/J61*100</f>
        <v>105.59985097443933</v>
      </c>
      <c r="W63" s="9">
        <f t="shared" ref="W63" si="16">N61/K61*100</f>
        <v>105.69934291983867</v>
      </c>
      <c r="X63" s="9">
        <f t="shared" ref="X63" si="17">O61/L61*100</f>
        <v>106</v>
      </c>
    </row>
    <row r="64" spans="2:30" ht="37.5" x14ac:dyDescent="0.25">
      <c r="B64" s="64" t="s">
        <v>99</v>
      </c>
      <c r="C64" s="11" t="s">
        <v>65</v>
      </c>
      <c r="D64" s="27">
        <v>93.8</v>
      </c>
      <c r="E64" s="27">
        <v>101.4</v>
      </c>
      <c r="F64" s="28">
        <v>105.8</v>
      </c>
      <c r="G64" s="28">
        <v>102.3</v>
      </c>
      <c r="H64" s="28">
        <v>103.8</v>
      </c>
      <c r="I64" s="28">
        <v>104.2</v>
      </c>
      <c r="J64" s="28">
        <v>102.6</v>
      </c>
      <c r="K64" s="28">
        <v>102.8</v>
      </c>
      <c r="L64" s="28">
        <v>103.7</v>
      </c>
      <c r="M64" s="28">
        <v>102.3</v>
      </c>
      <c r="N64" s="28">
        <v>102.6</v>
      </c>
      <c r="O64" s="28">
        <v>103.3</v>
      </c>
      <c r="P64" s="43"/>
      <c r="Q64" s="43"/>
    </row>
    <row r="65" spans="2:24" ht="37.5" x14ac:dyDescent="0.25">
      <c r="B65" s="8" t="s">
        <v>12</v>
      </c>
      <c r="C65" s="11" t="s">
        <v>1</v>
      </c>
      <c r="D65" s="28">
        <v>0.3</v>
      </c>
      <c r="E65" s="28">
        <v>0.2</v>
      </c>
      <c r="F65" s="28">
        <v>0.2</v>
      </c>
      <c r="G65" s="28">
        <v>0.3</v>
      </c>
      <c r="H65" s="28">
        <v>0.2</v>
      </c>
      <c r="I65" s="28">
        <v>0.2</v>
      </c>
      <c r="J65" s="28">
        <v>0.3</v>
      </c>
      <c r="K65" s="28">
        <v>0.2</v>
      </c>
      <c r="L65" s="28">
        <v>0.2</v>
      </c>
      <c r="M65" s="28">
        <v>0.3</v>
      </c>
      <c r="N65" s="28">
        <v>0.2</v>
      </c>
      <c r="O65" s="28">
        <v>0.2</v>
      </c>
      <c r="P65" s="49"/>
      <c r="Q65" s="49"/>
    </row>
    <row r="66" spans="2:24" ht="31.5" customHeight="1" x14ac:dyDescent="0.25">
      <c r="B66" s="8" t="s">
        <v>67</v>
      </c>
      <c r="C66" s="6" t="s">
        <v>4</v>
      </c>
      <c r="D66" s="11">
        <v>3.3</v>
      </c>
      <c r="E66" s="11">
        <v>1.3</v>
      </c>
      <c r="F66" s="11">
        <v>0.9</v>
      </c>
      <c r="G66" s="28">
        <v>1</v>
      </c>
      <c r="H66" s="11">
        <v>0.9</v>
      </c>
      <c r="I66" s="27">
        <v>0.8</v>
      </c>
      <c r="J66" s="28">
        <v>1</v>
      </c>
      <c r="K66" s="11">
        <v>0.9</v>
      </c>
      <c r="L66" s="27">
        <v>0.8</v>
      </c>
      <c r="M66" s="28">
        <v>1</v>
      </c>
      <c r="N66" s="11">
        <v>0.9</v>
      </c>
      <c r="O66" s="27">
        <v>0.8</v>
      </c>
      <c r="P66" s="49"/>
      <c r="Q66" s="49"/>
    </row>
    <row r="67" spans="2:24" ht="56.25" x14ac:dyDescent="0.25">
      <c r="B67" s="8" t="s">
        <v>13</v>
      </c>
      <c r="C67" s="6" t="s">
        <v>4</v>
      </c>
      <c r="D67" s="27">
        <v>0.4</v>
      </c>
      <c r="E67" s="27">
        <v>0.3</v>
      </c>
      <c r="F67" s="28">
        <v>0.2</v>
      </c>
      <c r="G67" s="28">
        <v>0.3</v>
      </c>
      <c r="H67" s="28">
        <v>0.2</v>
      </c>
      <c r="I67" s="28">
        <v>0.2</v>
      </c>
      <c r="J67" s="28">
        <v>0.3</v>
      </c>
      <c r="K67" s="28">
        <v>0.2</v>
      </c>
      <c r="L67" s="28">
        <v>0.2</v>
      </c>
      <c r="M67" s="28">
        <v>0.3</v>
      </c>
      <c r="N67" s="28">
        <v>0.2</v>
      </c>
      <c r="O67" s="28">
        <v>0.2</v>
      </c>
      <c r="P67" s="49"/>
      <c r="Q67" s="49"/>
    </row>
    <row r="68" spans="2:24" ht="30" customHeight="1" x14ac:dyDescent="0.25">
      <c r="B68" s="8" t="s">
        <v>68</v>
      </c>
      <c r="C68" s="6" t="s">
        <v>41</v>
      </c>
      <c r="D68" s="11">
        <v>23641.5</v>
      </c>
      <c r="E68" s="11">
        <v>26340.9</v>
      </c>
      <c r="F68" s="11">
        <v>30016.1</v>
      </c>
      <c r="G68" s="11">
        <v>33137.800000000003</v>
      </c>
      <c r="H68" s="11">
        <v>33637.699999999997</v>
      </c>
      <c r="I68" s="11">
        <v>33827.9</v>
      </c>
      <c r="J68" s="11">
        <v>35350.1</v>
      </c>
      <c r="K68" s="11">
        <v>35857.599999999999</v>
      </c>
      <c r="L68" s="11">
        <v>36060.800000000003</v>
      </c>
      <c r="M68" s="11">
        <v>37694.300000000003</v>
      </c>
      <c r="N68" s="11">
        <v>38376.5</v>
      </c>
      <c r="O68" s="11">
        <v>39268.199999999997</v>
      </c>
      <c r="P68" s="50"/>
      <c r="Q68" s="50"/>
    </row>
    <row r="69" spans="2:24" ht="30" customHeight="1" x14ac:dyDescent="0.25">
      <c r="B69" s="8" t="s">
        <v>108</v>
      </c>
      <c r="C69" s="6" t="s">
        <v>41</v>
      </c>
      <c r="D69" s="11">
        <v>18649.099999999999</v>
      </c>
      <c r="E69" s="11">
        <v>20062.8</v>
      </c>
      <c r="F69" s="11">
        <v>22913.4</v>
      </c>
      <c r="G69" s="11">
        <v>25487.5</v>
      </c>
      <c r="H69" s="11">
        <v>25570.9</v>
      </c>
      <c r="I69" s="11">
        <v>25868.7</v>
      </c>
      <c r="J69" s="11">
        <v>27220.1</v>
      </c>
      <c r="K69" s="11">
        <v>27437.8</v>
      </c>
      <c r="L69" s="11">
        <v>27911.200000000001</v>
      </c>
      <c r="M69" s="11">
        <v>29125.4</v>
      </c>
      <c r="N69" s="11">
        <v>29385.3</v>
      </c>
      <c r="O69" s="11">
        <v>29976.799999999999</v>
      </c>
      <c r="P69" s="50"/>
      <c r="Q69" s="50"/>
    </row>
    <row r="70" spans="2:24" ht="37.5" x14ac:dyDescent="0.25">
      <c r="B70" s="8" t="s">
        <v>69</v>
      </c>
      <c r="C70" s="6" t="s">
        <v>65</v>
      </c>
      <c r="D70" s="27">
        <v>95.4</v>
      </c>
      <c r="E70" s="11">
        <v>111.4</v>
      </c>
      <c r="F70" s="11">
        <v>110.4</v>
      </c>
      <c r="G70" s="11">
        <v>110.4</v>
      </c>
      <c r="H70" s="11">
        <v>112.1</v>
      </c>
      <c r="I70" s="11">
        <v>112.7</v>
      </c>
      <c r="J70" s="11">
        <v>106.7</v>
      </c>
      <c r="K70" s="11">
        <v>106.6</v>
      </c>
      <c r="L70" s="11">
        <v>106.6</v>
      </c>
      <c r="M70" s="11">
        <v>106.6</v>
      </c>
      <c r="N70" s="28">
        <v>107</v>
      </c>
      <c r="O70" s="11">
        <v>108.9</v>
      </c>
      <c r="P70" s="43">
        <f>G68/F68*100</f>
        <v>110.40008528756235</v>
      </c>
      <c r="Q70" s="43">
        <f>H68/F68*100</f>
        <v>112.06552483500521</v>
      </c>
      <c r="R70" s="9">
        <f>I68/F68*100</f>
        <v>112.69918477083966</v>
      </c>
      <c r="S70" s="9">
        <f t="shared" ref="S70" si="18">J68/G68*100</f>
        <v>106.67606177839204</v>
      </c>
      <c r="T70" s="9">
        <f t="shared" ref="T70" si="19">K68/H68*100</f>
        <v>106.59944050871492</v>
      </c>
      <c r="U70" s="9">
        <f t="shared" ref="U70" si="20">L68/I68*100</f>
        <v>106.60076445774051</v>
      </c>
      <c r="V70" s="9">
        <f t="shared" ref="V70" si="21">M68/J68*100</f>
        <v>106.63138152367321</v>
      </c>
      <c r="W70" s="9">
        <f t="shared" ref="W70" si="22">N68/K68*100</f>
        <v>107.02473115880595</v>
      </c>
      <c r="X70" s="9">
        <f t="shared" ref="X70" si="23">O68/L68*100</f>
        <v>108.89442275268433</v>
      </c>
    </row>
    <row r="71" spans="2:24" ht="33.75" customHeight="1" x14ac:dyDescent="0.25">
      <c r="B71" s="5" t="s">
        <v>86</v>
      </c>
      <c r="C71" s="2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9"/>
      <c r="Q71" s="19"/>
    </row>
    <row r="72" spans="2:24" ht="37.5" x14ac:dyDescent="0.25">
      <c r="B72" s="5" t="s">
        <v>15</v>
      </c>
      <c r="C72" s="2" t="s">
        <v>14</v>
      </c>
      <c r="D72" s="38">
        <v>8678</v>
      </c>
      <c r="E72" s="38">
        <v>8312</v>
      </c>
      <c r="F72" s="36">
        <v>8111</v>
      </c>
      <c r="G72" s="79">
        <v>7502</v>
      </c>
      <c r="H72" s="36">
        <v>7540</v>
      </c>
      <c r="I72" s="36">
        <v>7940</v>
      </c>
      <c r="J72" s="79">
        <v>7602</v>
      </c>
      <c r="K72" s="79">
        <v>7640</v>
      </c>
      <c r="L72" s="79">
        <v>8040</v>
      </c>
      <c r="M72" s="79">
        <v>7702</v>
      </c>
      <c r="N72" s="79">
        <v>7740</v>
      </c>
      <c r="O72" s="79">
        <v>8140</v>
      </c>
      <c r="P72" s="42"/>
      <c r="Q72" s="42"/>
    </row>
    <row r="73" spans="2:24" ht="24.75" customHeight="1" x14ac:dyDescent="0.3">
      <c r="B73" s="4" t="s">
        <v>16</v>
      </c>
      <c r="C73" s="32"/>
      <c r="D73" s="12"/>
      <c r="E73" s="10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53"/>
      <c r="Q73" s="53"/>
    </row>
    <row r="74" spans="2:24" ht="37.5" x14ac:dyDescent="0.25">
      <c r="B74" s="4" t="s">
        <v>17</v>
      </c>
      <c r="C74" s="2" t="s">
        <v>18</v>
      </c>
      <c r="D74" s="38">
        <v>81</v>
      </c>
      <c r="E74" s="38">
        <v>83</v>
      </c>
      <c r="F74" s="38">
        <v>83</v>
      </c>
      <c r="G74" s="38">
        <v>83</v>
      </c>
      <c r="H74" s="38">
        <v>83</v>
      </c>
      <c r="I74" s="38">
        <v>83</v>
      </c>
      <c r="J74" s="38">
        <v>83</v>
      </c>
      <c r="K74" s="38">
        <v>83</v>
      </c>
      <c r="L74" s="38">
        <v>83</v>
      </c>
      <c r="M74" s="38">
        <v>83</v>
      </c>
      <c r="N74" s="38">
        <v>83</v>
      </c>
      <c r="O74" s="38">
        <v>83</v>
      </c>
      <c r="P74" s="54"/>
      <c r="Q74" s="54"/>
    </row>
    <row r="75" spans="2:24" ht="28.5" customHeight="1" x14ac:dyDescent="0.25">
      <c r="B75" s="4" t="s">
        <v>19</v>
      </c>
      <c r="C75" s="2" t="s">
        <v>110</v>
      </c>
      <c r="D75" s="38">
        <v>8</v>
      </c>
      <c r="E75" s="38">
        <v>8</v>
      </c>
      <c r="F75" s="38">
        <v>8</v>
      </c>
      <c r="G75" s="38">
        <v>8</v>
      </c>
      <c r="H75" s="38">
        <v>8</v>
      </c>
      <c r="I75" s="38">
        <v>8</v>
      </c>
      <c r="J75" s="38">
        <v>8</v>
      </c>
      <c r="K75" s="38">
        <v>8</v>
      </c>
      <c r="L75" s="38">
        <v>8</v>
      </c>
      <c r="M75" s="38">
        <v>8</v>
      </c>
      <c r="N75" s="38">
        <v>8</v>
      </c>
      <c r="O75" s="38">
        <v>8</v>
      </c>
      <c r="P75" s="54"/>
      <c r="Q75" s="54"/>
    </row>
    <row r="76" spans="2:24" ht="26.25" customHeight="1" x14ac:dyDescent="0.25">
      <c r="B76" s="4" t="s">
        <v>20</v>
      </c>
      <c r="C76" s="2" t="s">
        <v>110</v>
      </c>
      <c r="D76" s="38">
        <v>2</v>
      </c>
      <c r="E76" s="38">
        <v>2</v>
      </c>
      <c r="F76" s="38">
        <v>2</v>
      </c>
      <c r="G76" s="38">
        <v>2</v>
      </c>
      <c r="H76" s="38">
        <v>2</v>
      </c>
      <c r="I76" s="38">
        <v>2</v>
      </c>
      <c r="J76" s="38">
        <v>2</v>
      </c>
      <c r="K76" s="38">
        <v>2</v>
      </c>
      <c r="L76" s="38">
        <v>2</v>
      </c>
      <c r="M76" s="38">
        <v>2</v>
      </c>
      <c r="N76" s="38">
        <v>2</v>
      </c>
      <c r="O76" s="38">
        <v>2</v>
      </c>
      <c r="P76" s="54"/>
      <c r="Q76" s="54"/>
    </row>
    <row r="77" spans="2:24" ht="37.5" x14ac:dyDescent="0.25">
      <c r="B77" s="4" t="s">
        <v>21</v>
      </c>
      <c r="C77" s="2" t="s">
        <v>26</v>
      </c>
      <c r="D77" s="38">
        <v>631</v>
      </c>
      <c r="E77" s="38">
        <v>636</v>
      </c>
      <c r="F77" s="38">
        <v>623</v>
      </c>
      <c r="G77" s="38">
        <v>623</v>
      </c>
      <c r="H77" s="38">
        <v>623</v>
      </c>
      <c r="I77" s="38">
        <v>623</v>
      </c>
      <c r="J77" s="38">
        <v>623</v>
      </c>
      <c r="K77" s="38">
        <v>623</v>
      </c>
      <c r="L77" s="38">
        <v>623</v>
      </c>
      <c r="M77" s="38">
        <v>623</v>
      </c>
      <c r="N77" s="38">
        <v>647</v>
      </c>
      <c r="O77" s="38">
        <v>672</v>
      </c>
      <c r="P77" s="42"/>
      <c r="Q77" s="42"/>
    </row>
    <row r="78" spans="2:24" ht="35.25" customHeight="1" x14ac:dyDescent="0.25">
      <c r="B78" s="4" t="s">
        <v>87</v>
      </c>
      <c r="C78" s="2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9"/>
      <c r="Q78" s="19"/>
    </row>
    <row r="79" spans="2:24" ht="37.5" x14ac:dyDescent="0.25">
      <c r="B79" s="5" t="s">
        <v>22</v>
      </c>
      <c r="C79" s="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9"/>
      <c r="Q79" s="19"/>
    </row>
    <row r="80" spans="2:24" ht="24.75" customHeight="1" x14ac:dyDescent="0.25">
      <c r="B80" s="5" t="s">
        <v>88</v>
      </c>
      <c r="C80" s="29" t="s">
        <v>4</v>
      </c>
      <c r="D80" s="35">
        <v>1.9</v>
      </c>
      <c r="E80" s="35">
        <v>2.64</v>
      </c>
      <c r="F80" s="35">
        <v>3.4</v>
      </c>
      <c r="G80" s="35">
        <v>3.4</v>
      </c>
      <c r="H80" s="35">
        <f t="shared" ref="H80:O80" si="24">SUM(H81:H82)</f>
        <v>3.8</v>
      </c>
      <c r="I80" s="35">
        <f t="shared" si="24"/>
        <v>4.4000000000000004</v>
      </c>
      <c r="J80" s="35">
        <f t="shared" si="24"/>
        <v>4</v>
      </c>
      <c r="K80" s="35">
        <f t="shared" si="24"/>
        <v>4.6999999999999993</v>
      </c>
      <c r="L80" s="35">
        <f t="shared" si="24"/>
        <v>5.0999999999999996</v>
      </c>
      <c r="M80" s="35">
        <f t="shared" si="24"/>
        <v>4.2</v>
      </c>
      <c r="N80" s="35">
        <f t="shared" si="24"/>
        <v>5.1999999999999993</v>
      </c>
      <c r="O80" s="35">
        <f t="shared" si="24"/>
        <v>5.8000000000000007</v>
      </c>
      <c r="P80" s="55"/>
      <c r="Q80" s="55"/>
    </row>
    <row r="81" spans="1:26" ht="31.5" customHeight="1" x14ac:dyDescent="0.25">
      <c r="B81" s="5" t="s">
        <v>89</v>
      </c>
      <c r="C81" s="29" t="s">
        <v>4</v>
      </c>
      <c r="D81" s="35">
        <v>0.3</v>
      </c>
      <c r="E81" s="35">
        <v>0.9</v>
      </c>
      <c r="F81" s="35">
        <v>1.1000000000000001</v>
      </c>
      <c r="G81" s="35">
        <v>1.1000000000000001</v>
      </c>
      <c r="H81" s="35">
        <v>1.3</v>
      </c>
      <c r="I81" s="35">
        <v>1.4</v>
      </c>
      <c r="J81" s="35">
        <v>1.3</v>
      </c>
      <c r="K81" s="35">
        <v>1.4</v>
      </c>
      <c r="L81" s="35">
        <v>1.7</v>
      </c>
      <c r="M81" s="35">
        <v>1.3</v>
      </c>
      <c r="N81" s="35">
        <v>1.9</v>
      </c>
      <c r="O81" s="35">
        <v>2.2000000000000002</v>
      </c>
      <c r="P81" s="42"/>
      <c r="Q81" s="42"/>
    </row>
    <row r="82" spans="1:26" ht="27.75" customHeight="1" x14ac:dyDescent="0.25">
      <c r="B82" s="5" t="s">
        <v>90</v>
      </c>
      <c r="C82" s="29" t="s">
        <v>4</v>
      </c>
      <c r="D82" s="35">
        <v>1.6</v>
      </c>
      <c r="E82" s="35">
        <v>1.74</v>
      </c>
      <c r="F82" s="35">
        <v>2.2999999999999998</v>
      </c>
      <c r="G82" s="35">
        <v>2.2999999999999998</v>
      </c>
      <c r="H82" s="35">
        <v>2.5</v>
      </c>
      <c r="I82" s="35">
        <v>3</v>
      </c>
      <c r="J82" s="35">
        <v>2.7</v>
      </c>
      <c r="K82" s="35">
        <v>3.3</v>
      </c>
      <c r="L82" s="35">
        <v>3.4</v>
      </c>
      <c r="M82" s="35">
        <v>2.9</v>
      </c>
      <c r="N82" s="35">
        <v>3.3</v>
      </c>
      <c r="O82" s="35">
        <v>3.6</v>
      </c>
      <c r="P82" s="42"/>
      <c r="Q82" s="42"/>
    </row>
    <row r="83" spans="1:26" ht="37.5" x14ac:dyDescent="0.25">
      <c r="B83" s="5" t="s">
        <v>23</v>
      </c>
      <c r="C83" s="29"/>
      <c r="D83" s="61"/>
      <c r="E83" s="72"/>
      <c r="F83" s="85"/>
      <c r="G83" s="85"/>
      <c r="H83" s="85"/>
      <c r="I83" s="86"/>
      <c r="J83" s="85"/>
      <c r="K83" s="85"/>
      <c r="L83" s="86"/>
      <c r="M83" s="85"/>
      <c r="N83" s="85"/>
      <c r="O83" s="86"/>
      <c r="P83" s="49"/>
      <c r="Q83" s="49"/>
    </row>
    <row r="84" spans="1:26" ht="26.25" customHeight="1" x14ac:dyDescent="0.25">
      <c r="B84" s="5" t="s">
        <v>88</v>
      </c>
      <c r="C84" s="29" t="s">
        <v>4</v>
      </c>
      <c r="D84" s="35">
        <v>4.4000000000000004</v>
      </c>
      <c r="E84" s="35">
        <v>5.4</v>
      </c>
      <c r="F84" s="35">
        <v>6.5</v>
      </c>
      <c r="G84" s="35">
        <f>SUM(G85:G86)</f>
        <v>6.95</v>
      </c>
      <c r="H84" s="35">
        <f t="shared" ref="H84:O84" si="25">SUM(H85:H86)</f>
        <v>7.3999999999999995</v>
      </c>
      <c r="I84" s="35">
        <f t="shared" si="25"/>
        <v>8.1</v>
      </c>
      <c r="J84" s="35">
        <f t="shared" si="25"/>
        <v>7.5</v>
      </c>
      <c r="K84" s="35">
        <f t="shared" si="25"/>
        <v>8</v>
      </c>
      <c r="L84" s="35">
        <f t="shared" si="25"/>
        <v>8.6999999999999993</v>
      </c>
      <c r="M84" s="35">
        <f t="shared" si="25"/>
        <v>7.7</v>
      </c>
      <c r="N84" s="35">
        <f t="shared" si="25"/>
        <v>8.5</v>
      </c>
      <c r="O84" s="35">
        <f t="shared" si="25"/>
        <v>9.4</v>
      </c>
      <c r="P84" s="55"/>
      <c r="Q84" s="55"/>
    </row>
    <row r="85" spans="1:26" ht="30" customHeight="1" x14ac:dyDescent="0.25">
      <c r="B85" s="5" t="s">
        <v>91</v>
      </c>
      <c r="C85" s="29" t="s">
        <v>4</v>
      </c>
      <c r="D85" s="35">
        <v>2.4</v>
      </c>
      <c r="E85" s="35">
        <v>5.0999999999999996</v>
      </c>
      <c r="F85" s="35">
        <v>6</v>
      </c>
      <c r="G85" s="35">
        <v>6.45</v>
      </c>
      <c r="H85" s="35">
        <v>6.8</v>
      </c>
      <c r="I85" s="35">
        <v>7.4</v>
      </c>
      <c r="J85" s="35">
        <v>6.85</v>
      </c>
      <c r="K85" s="35">
        <v>7.2</v>
      </c>
      <c r="L85" s="35">
        <v>7.6</v>
      </c>
      <c r="M85" s="35">
        <v>6.8</v>
      </c>
      <c r="N85" s="35">
        <v>7.3</v>
      </c>
      <c r="O85" s="35">
        <v>8</v>
      </c>
      <c r="P85" s="55"/>
      <c r="Q85" s="55"/>
    </row>
    <row r="86" spans="1:26" ht="27.75" customHeight="1" x14ac:dyDescent="0.25">
      <c r="B86" s="5" t="s">
        <v>92</v>
      </c>
      <c r="C86" s="29" t="s">
        <v>4</v>
      </c>
      <c r="D86" s="35">
        <v>2</v>
      </c>
      <c r="E86" s="35">
        <v>0.3</v>
      </c>
      <c r="F86" s="35">
        <v>0.5</v>
      </c>
      <c r="G86" s="35">
        <v>0.5</v>
      </c>
      <c r="H86" s="35">
        <v>0.6</v>
      </c>
      <c r="I86" s="35">
        <v>0.7</v>
      </c>
      <c r="J86" s="35">
        <v>0.65</v>
      </c>
      <c r="K86" s="35">
        <v>0.8</v>
      </c>
      <c r="L86" s="35">
        <v>1.1000000000000001</v>
      </c>
      <c r="M86" s="35">
        <v>0.9</v>
      </c>
      <c r="N86" s="35">
        <v>1.2</v>
      </c>
      <c r="O86" s="35">
        <v>1.4</v>
      </c>
      <c r="P86" s="55"/>
      <c r="Q86" s="55"/>
    </row>
    <row r="87" spans="1:26" ht="37.5" x14ac:dyDescent="0.25">
      <c r="B87" s="4" t="s">
        <v>111</v>
      </c>
      <c r="C87" s="2" t="s">
        <v>4</v>
      </c>
      <c r="D87" s="35">
        <v>198</v>
      </c>
      <c r="E87" s="35">
        <v>247.4</v>
      </c>
      <c r="F87" s="35">
        <v>285.8</v>
      </c>
      <c r="G87" s="35">
        <v>305.89999999999998</v>
      </c>
      <c r="H87" s="35">
        <v>310.10000000000002</v>
      </c>
      <c r="I87" s="35">
        <v>321.10000000000002</v>
      </c>
      <c r="J87" s="35">
        <v>323.60000000000002</v>
      </c>
      <c r="K87" s="35">
        <v>342.9</v>
      </c>
      <c r="L87" s="35">
        <v>354.7</v>
      </c>
      <c r="M87" s="35">
        <v>349.6</v>
      </c>
      <c r="N87" s="35">
        <v>367.1</v>
      </c>
      <c r="O87" s="35">
        <v>377.8</v>
      </c>
      <c r="P87" s="55"/>
      <c r="Q87" s="55"/>
    </row>
    <row r="89" spans="1:26" ht="40.5" customHeight="1" x14ac:dyDescent="0.3">
      <c r="A89" s="19"/>
      <c r="B89" s="89" t="s">
        <v>93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33"/>
      <c r="Q89" s="3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25.5" customHeight="1" x14ac:dyDescent="0.3">
      <c r="A90" s="19"/>
      <c r="B90" s="65" t="s">
        <v>112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40.5" customHeight="1" x14ac:dyDescent="0.3">
      <c r="A91" s="19"/>
      <c r="B91" s="65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73"/>
      <c r="S91" s="73"/>
      <c r="T91" s="73"/>
      <c r="U91" s="73"/>
      <c r="V91" s="73"/>
      <c r="W91" s="73"/>
      <c r="X91" s="73"/>
      <c r="Y91" s="73"/>
      <c r="Z91" s="73"/>
    </row>
    <row r="92" spans="1:26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1:26" ht="30.75" x14ac:dyDescent="0.45">
      <c r="A93" s="19"/>
      <c r="B93" s="20" t="s">
        <v>115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1:26" ht="30" customHeight="1" x14ac:dyDescent="0.45">
      <c r="A94" s="19"/>
      <c r="B94" s="95" t="s">
        <v>118</v>
      </c>
      <c r="C94" s="95"/>
      <c r="D94" s="21"/>
      <c r="E94" s="21"/>
      <c r="F94" s="21"/>
      <c r="G94" s="21"/>
      <c r="H94" s="68"/>
      <c r="I94" s="21"/>
      <c r="J94" s="68"/>
      <c r="K94" s="21"/>
      <c r="L94" s="21"/>
      <c r="M94" s="21"/>
      <c r="P94" s="68"/>
      <c r="Q94" s="68"/>
      <c r="R94" s="21"/>
      <c r="S94" s="21"/>
      <c r="T94" s="21"/>
      <c r="V94" s="21"/>
    </row>
    <row r="95" spans="1:26" ht="30.75" x14ac:dyDescent="0.45">
      <c r="A95" s="19"/>
      <c r="B95" s="20" t="s">
        <v>119</v>
      </c>
      <c r="C95" s="20"/>
      <c r="D95" s="21"/>
      <c r="E95" s="21"/>
      <c r="F95" s="21"/>
      <c r="G95" s="21"/>
      <c r="H95" s="68"/>
      <c r="I95" s="68"/>
      <c r="J95" s="68"/>
      <c r="K95" s="68"/>
      <c r="L95" s="68"/>
      <c r="M95" s="68"/>
      <c r="N95" s="88" t="s">
        <v>117</v>
      </c>
      <c r="O95" s="88"/>
      <c r="P95" s="68"/>
      <c r="Q95" s="68"/>
      <c r="R95" s="21"/>
      <c r="S95" s="21"/>
      <c r="T95" s="21"/>
      <c r="U95" s="21"/>
      <c r="V95" s="21"/>
    </row>
    <row r="96" spans="1:26" ht="30.75" x14ac:dyDescent="0.45">
      <c r="A96" s="19"/>
      <c r="B96" s="20"/>
      <c r="C96" s="20"/>
      <c r="D96" s="21"/>
      <c r="E96" s="21"/>
      <c r="F96" s="21"/>
      <c r="G96" s="21"/>
      <c r="H96" s="68"/>
      <c r="I96" s="68"/>
      <c r="J96" s="68"/>
      <c r="K96" s="68"/>
      <c r="L96" s="68"/>
      <c r="M96" s="68"/>
      <c r="N96" s="84"/>
      <c r="O96" s="84"/>
      <c r="P96" s="68"/>
      <c r="Q96" s="68"/>
      <c r="R96" s="21"/>
      <c r="S96" s="21"/>
      <c r="T96" s="21"/>
      <c r="U96" s="21"/>
      <c r="V96" s="21"/>
    </row>
    <row r="97" spans="1:22" ht="30.75" x14ac:dyDescent="0.45">
      <c r="A97" s="19"/>
      <c r="B97" s="20"/>
      <c r="C97" s="20"/>
      <c r="D97" s="21"/>
      <c r="E97" s="21"/>
      <c r="F97" s="21"/>
      <c r="G97" s="21"/>
      <c r="H97" s="21"/>
      <c r="I97" s="21"/>
      <c r="J97" s="21"/>
      <c r="K97" s="68"/>
      <c r="L97" s="68"/>
      <c r="M97" s="68"/>
      <c r="N97" s="68"/>
      <c r="O97" s="68"/>
      <c r="P97" s="68"/>
      <c r="Q97" s="68"/>
      <c r="R97" s="21"/>
      <c r="S97" s="21"/>
      <c r="T97" s="21"/>
      <c r="U97" s="21"/>
      <c r="V97" s="21"/>
    </row>
    <row r="98" spans="1:22" ht="30.75" x14ac:dyDescent="0.45">
      <c r="A98" s="19"/>
      <c r="B98" s="20" t="s">
        <v>114</v>
      </c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30.75" x14ac:dyDescent="0.45">
      <c r="A99" s="19"/>
      <c r="B99" s="20" t="s">
        <v>122</v>
      </c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34.5" customHeight="1" x14ac:dyDescent="0.25">
      <c r="A100" s="19"/>
      <c r="B100" s="91" t="s">
        <v>123</v>
      </c>
      <c r="C100" s="91"/>
      <c r="D100" s="88" t="s">
        <v>121</v>
      </c>
      <c r="E100" s="88"/>
      <c r="F100" s="88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30.75" x14ac:dyDescent="0.45">
      <c r="A101" s="19"/>
      <c r="B101" s="20" t="s">
        <v>120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30.75" x14ac:dyDescent="0.45">
      <c r="A102" s="19"/>
      <c r="B102" s="20"/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30.75" x14ac:dyDescent="0.45">
      <c r="A103" s="19"/>
      <c r="B103" s="20"/>
      <c r="C103" s="2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30.75" x14ac:dyDescent="0.45">
      <c r="A104" s="19"/>
      <c r="B104" s="34"/>
      <c r="C104" s="34"/>
      <c r="D104" s="34"/>
      <c r="E104" s="21"/>
      <c r="F104" s="21"/>
      <c r="G104" s="21"/>
      <c r="H104" s="21"/>
      <c r="I104" s="21"/>
      <c r="J104" s="21"/>
      <c r="K104" s="20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30.75" x14ac:dyDescent="0.45">
      <c r="B105" s="87" t="s">
        <v>101</v>
      </c>
      <c r="C105" s="20"/>
      <c r="D105" s="34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:22" x14ac:dyDescent="0.25">
      <c r="B106" s="34"/>
      <c r="C106" s="34"/>
      <c r="D106" s="34"/>
    </row>
  </sheetData>
  <autoFilter ref="B7:O87"/>
  <mergeCells count="15">
    <mergeCell ref="D100:F100"/>
    <mergeCell ref="B89:O89"/>
    <mergeCell ref="B100:C100"/>
    <mergeCell ref="B2:O2"/>
    <mergeCell ref="B4:B7"/>
    <mergeCell ref="C4:C7"/>
    <mergeCell ref="D5:D7"/>
    <mergeCell ref="E5:E7"/>
    <mergeCell ref="F5:F7"/>
    <mergeCell ref="G5:I5"/>
    <mergeCell ref="J5:L5"/>
    <mergeCell ref="M5:O5"/>
    <mergeCell ref="B94:C94"/>
    <mergeCell ref="N95:O95"/>
    <mergeCell ref="G4:O4"/>
  </mergeCells>
  <printOptions verticalCentered="1"/>
  <pageMargins left="0.70866141732283472" right="0.70866141732283472" top="0.35433070866141736" bottom="0.35433070866141736" header="0.31496062992125984" footer="0.31496062992125984"/>
  <pageSetup paperSize="9" scale="40" fitToHeight="0" orientation="landscape" r:id="rId1"/>
  <headerFooter alignWithMargins="0"/>
  <rowBreaks count="1" manualBreakCount="1">
    <brk id="3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 (2)</vt:lpstr>
      <vt:lpstr>'форма 2п (2)'!Заголовки_для_печати</vt:lpstr>
      <vt:lpstr>'форма 2п (2)'!Область_печати</vt:lpstr>
    </vt:vector>
  </TitlesOfParts>
  <Company>economy.gov.ru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DNA7 X86</cp:lastModifiedBy>
  <cp:lastPrinted>2023-11-09T14:06:15Z</cp:lastPrinted>
  <dcterms:created xsi:type="dcterms:W3CDTF">2013-05-25T16:45:04Z</dcterms:created>
  <dcterms:modified xsi:type="dcterms:W3CDTF">2023-11-10T06:27:04Z</dcterms:modified>
</cp:coreProperties>
</file>